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სახელმწიფო (2)" sheetId="11" r:id="rId1"/>
    <sheet name="სახელმწიფო" sheetId="1" r:id="rId2"/>
    <sheet name="საყვარელიძე" sheetId="7" r:id="rId3"/>
    <sheet name="სააგენტო" sheetId="8" r:id="rId4"/>
    <sheet name="ტრეფიკინგი" sheetId="6" r:id="rId5"/>
    <sheet name="სასწრაფო" sheetId="10" r:id="rId6"/>
  </sheets>
  <definedNames>
    <definedName name="_xlnm._FilterDatabase" localSheetId="3" hidden="1">სააგენტო!$A$3:$J$25</definedName>
    <definedName name="_xlnm._FilterDatabase" localSheetId="5" hidden="1">სასწრაფო!$A$3:$J$25</definedName>
    <definedName name="_xlnm._FilterDatabase" localSheetId="2" hidden="1">საყვარელიძე!$A$3:$J$25</definedName>
    <definedName name="_xlnm._FilterDatabase" localSheetId="1" hidden="1">სახელმწიფო!$A$3:$Q$1132</definedName>
    <definedName name="_xlnm._FilterDatabase" localSheetId="0" hidden="1">'სახელმწიფო (2)'!$A$3:$Q$1132</definedName>
    <definedName name="_xlnm._FilterDatabase" localSheetId="4" hidden="1">ტრეფიკინგი!$A$3:$J$25</definedName>
    <definedName name="_xlnm.Print_Area" localSheetId="3">სააგენტო!$B$2:$I$25</definedName>
    <definedName name="_xlnm.Print_Area" localSheetId="5">სასწრაფო!$B$2:$I$25</definedName>
    <definedName name="_xlnm.Print_Area" localSheetId="2">საყვარელიძე!$B$2:$I$25</definedName>
    <definedName name="_xlnm.Print_Area" localSheetId="1">სახელმწიფო!$B$2:$O$1132</definedName>
    <definedName name="_xlnm.Print_Area" localSheetId="0">'სახელმწიფო (2)'!$B$2:$O$1132</definedName>
    <definedName name="_xlnm.Print_Area" localSheetId="4">ტრეფიკინგი!$B$2:$I$25</definedName>
    <definedName name="_xlnm.Print_Titles" localSheetId="3">სააგენტო!$3:$3</definedName>
    <definedName name="_xlnm.Print_Titles" localSheetId="5">სასწრაფო!$3:$3</definedName>
    <definedName name="_xlnm.Print_Titles" localSheetId="2">საყვარელიძე!$3:$3</definedName>
    <definedName name="_xlnm.Print_Titles" localSheetId="1">სახელმწიფო!$3:$3</definedName>
    <definedName name="_xlnm.Print_Titles" localSheetId="0">'სახელმწიფო (2)'!$3:$3</definedName>
    <definedName name="_xlnm.Print_Titles" localSheetId="4">ტრეფიკინგი!$3:$3</definedName>
  </definedNames>
  <calcPr calcId="144525"/>
</workbook>
</file>

<file path=xl/calcChain.xml><?xml version="1.0" encoding="utf-8"?>
<calcChain xmlns="http://schemas.openxmlformats.org/spreadsheetml/2006/main">
  <c r="J246" i="11" l="1"/>
  <c r="L323" i="11" l="1"/>
  <c r="J323" i="11"/>
  <c r="I323" i="11"/>
  <c r="I317" i="11" s="1"/>
  <c r="I316" i="11" s="1"/>
  <c r="J311" i="11"/>
  <c r="I311" i="11"/>
  <c r="K1132" i="11"/>
  <c r="S1132" i="11" s="1"/>
  <c r="F1132" i="11"/>
  <c r="R1131" i="11"/>
  <c r="K1131" i="11"/>
  <c r="S1131" i="11" s="1"/>
  <c r="F1131" i="11"/>
  <c r="A1131" i="11" s="1"/>
  <c r="S1130" i="11"/>
  <c r="R1130" i="11"/>
  <c r="K1130" i="11"/>
  <c r="F1130" i="11"/>
  <c r="A1130" i="11"/>
  <c r="S1129" i="11"/>
  <c r="K1129" i="11"/>
  <c r="F1129" i="11"/>
  <c r="R1129" i="11" s="1"/>
  <c r="K1128" i="11"/>
  <c r="S1128" i="11" s="1"/>
  <c r="F1128" i="11"/>
  <c r="R1127" i="11"/>
  <c r="K1127" i="11"/>
  <c r="S1127" i="11" s="1"/>
  <c r="F1127" i="11"/>
  <c r="A1127" i="11" s="1"/>
  <c r="S1126" i="11"/>
  <c r="R1126" i="11"/>
  <c r="K1126" i="11"/>
  <c r="F1126" i="11"/>
  <c r="A1126" i="11"/>
  <c r="S1125" i="11"/>
  <c r="K1125" i="11"/>
  <c r="F1125" i="11"/>
  <c r="R1125" i="11" s="1"/>
  <c r="A1125" i="11"/>
  <c r="K1124" i="11"/>
  <c r="S1124" i="11" s="1"/>
  <c r="F1124" i="11"/>
  <c r="R1123" i="11"/>
  <c r="K1123" i="11"/>
  <c r="S1123" i="11" s="1"/>
  <c r="F1123" i="11"/>
  <c r="A1123" i="11" s="1"/>
  <c r="O1122" i="11"/>
  <c r="N1122" i="11"/>
  <c r="M1122" i="11"/>
  <c r="M1121" i="11" s="1"/>
  <c r="L1122" i="11"/>
  <c r="J1122" i="11"/>
  <c r="I1122" i="11"/>
  <c r="I1121" i="11" s="1"/>
  <c r="H1122" i="11"/>
  <c r="G1122" i="11"/>
  <c r="F1122" i="11" s="1"/>
  <c r="R1122" i="11" s="1"/>
  <c r="E1122" i="11"/>
  <c r="D1122" i="11"/>
  <c r="D1121" i="11" s="1"/>
  <c r="O1121" i="11"/>
  <c r="N1121" i="11"/>
  <c r="J1121" i="11"/>
  <c r="H1121" i="11"/>
  <c r="G1121" i="11"/>
  <c r="K1120" i="11"/>
  <c r="S1120" i="11" s="1"/>
  <c r="F1120" i="11"/>
  <c r="R1119" i="11"/>
  <c r="K1119" i="11"/>
  <c r="S1119" i="11" s="1"/>
  <c r="F1119" i="11"/>
  <c r="A1119" i="11" s="1"/>
  <c r="S1118" i="11"/>
  <c r="R1118" i="11"/>
  <c r="K1118" i="11"/>
  <c r="F1118" i="11"/>
  <c r="A1118" i="11"/>
  <c r="S1117" i="11"/>
  <c r="K1117" i="11"/>
  <c r="F1117" i="11"/>
  <c r="K1116" i="11"/>
  <c r="S1116" i="11" s="1"/>
  <c r="F1116" i="11"/>
  <c r="R1115" i="11"/>
  <c r="K1115" i="11"/>
  <c r="S1115" i="11" s="1"/>
  <c r="F1115" i="11"/>
  <c r="A1115" i="11" s="1"/>
  <c r="S1114" i="11"/>
  <c r="R1114" i="11"/>
  <c r="K1114" i="11"/>
  <c r="F1114" i="11"/>
  <c r="A1114" i="11"/>
  <c r="S1113" i="11"/>
  <c r="K1113" i="11"/>
  <c r="F1113" i="11"/>
  <c r="R1113" i="11" s="1"/>
  <c r="A1113" i="11"/>
  <c r="K1112" i="11"/>
  <c r="S1112" i="11" s="1"/>
  <c r="F1112" i="11"/>
  <c r="R1111" i="11"/>
  <c r="K1111" i="11"/>
  <c r="S1111" i="11" s="1"/>
  <c r="F1111" i="11"/>
  <c r="A1111" i="11" s="1"/>
  <c r="O1110" i="11"/>
  <c r="N1110" i="11"/>
  <c r="M1110" i="11"/>
  <c r="M1109" i="11" s="1"/>
  <c r="L1110" i="11"/>
  <c r="J1110" i="11"/>
  <c r="I1110" i="11"/>
  <c r="I1109" i="11" s="1"/>
  <c r="H1110" i="11"/>
  <c r="G1110" i="11"/>
  <c r="E1110" i="11"/>
  <c r="D1110" i="11"/>
  <c r="O1109" i="11"/>
  <c r="N1109" i="11"/>
  <c r="L1109" i="11"/>
  <c r="K1109" i="11" s="1"/>
  <c r="J1109" i="11"/>
  <c r="H1109" i="11"/>
  <c r="G1109" i="11"/>
  <c r="K1108" i="11"/>
  <c r="S1108" i="11" s="1"/>
  <c r="F1108" i="11"/>
  <c r="R1107" i="11"/>
  <c r="K1107" i="11"/>
  <c r="S1107" i="11" s="1"/>
  <c r="F1107" i="11"/>
  <c r="A1107" i="11" s="1"/>
  <c r="S1106" i="11"/>
  <c r="R1106" i="11"/>
  <c r="K1106" i="11"/>
  <c r="F1106" i="11"/>
  <c r="A1106" i="11"/>
  <c r="S1105" i="11"/>
  <c r="K1105" i="11"/>
  <c r="F1105" i="11"/>
  <c r="R1105" i="11" s="1"/>
  <c r="A1105" i="11"/>
  <c r="K1104" i="11"/>
  <c r="S1104" i="11" s="1"/>
  <c r="F1104" i="11"/>
  <c r="R1103" i="11"/>
  <c r="K1103" i="11"/>
  <c r="S1103" i="11" s="1"/>
  <c r="F1103" i="11"/>
  <c r="A1103" i="11" s="1"/>
  <c r="S1102" i="11"/>
  <c r="R1102" i="11"/>
  <c r="K1102" i="11"/>
  <c r="F1102" i="11"/>
  <c r="A1102" i="11"/>
  <c r="S1101" i="11"/>
  <c r="K1101" i="11"/>
  <c r="F1101" i="11"/>
  <c r="R1101" i="11" s="1"/>
  <c r="K1100" i="11"/>
  <c r="S1100" i="11" s="1"/>
  <c r="F1100" i="11"/>
  <c r="R1099" i="11"/>
  <c r="K1099" i="11"/>
  <c r="S1099" i="11" s="1"/>
  <c r="F1099" i="11"/>
  <c r="A1099" i="11" s="1"/>
  <c r="O1098" i="11"/>
  <c r="N1098" i="11"/>
  <c r="M1098" i="11"/>
  <c r="M1097" i="11" s="1"/>
  <c r="L1098" i="11"/>
  <c r="J1098" i="11"/>
  <c r="I1098" i="11"/>
  <c r="I1097" i="11" s="1"/>
  <c r="H1098" i="11"/>
  <c r="H1097" i="11" s="1"/>
  <c r="G1098" i="11"/>
  <c r="E1098" i="11"/>
  <c r="E1097" i="11" s="1"/>
  <c r="D1098" i="11"/>
  <c r="O1097" i="11"/>
  <c r="N1097" i="11"/>
  <c r="L1097" i="11"/>
  <c r="K1097" i="11" s="1"/>
  <c r="J1097" i="11"/>
  <c r="G1097" i="11"/>
  <c r="D1097" i="11"/>
  <c r="K1096" i="11"/>
  <c r="S1096" i="11" s="1"/>
  <c r="F1096" i="11"/>
  <c r="R1095" i="11"/>
  <c r="K1095" i="11"/>
  <c r="S1095" i="11" s="1"/>
  <c r="F1095" i="11"/>
  <c r="A1095" i="11" s="1"/>
  <c r="S1094" i="11"/>
  <c r="R1094" i="11"/>
  <c r="K1094" i="11"/>
  <c r="F1094" i="11"/>
  <c r="A1094" i="11"/>
  <c r="S1093" i="11"/>
  <c r="K1093" i="11"/>
  <c r="F1093" i="11"/>
  <c r="R1093" i="11" s="1"/>
  <c r="A1093" i="11"/>
  <c r="K1092" i="11"/>
  <c r="S1092" i="11" s="1"/>
  <c r="F1092" i="11"/>
  <c r="R1091" i="11"/>
  <c r="K1091" i="11"/>
  <c r="S1091" i="11" s="1"/>
  <c r="F1091" i="11"/>
  <c r="A1091" i="11" s="1"/>
  <c r="S1090" i="11"/>
  <c r="R1090" i="11"/>
  <c r="K1090" i="11"/>
  <c r="F1090" i="11"/>
  <c r="A1090" i="11"/>
  <c r="S1089" i="11"/>
  <c r="K1089" i="11"/>
  <c r="F1089" i="11"/>
  <c r="K1088" i="11"/>
  <c r="S1088" i="11" s="1"/>
  <c r="F1088" i="11"/>
  <c r="R1087" i="11"/>
  <c r="K1087" i="11"/>
  <c r="S1087" i="11" s="1"/>
  <c r="F1087" i="11"/>
  <c r="A1087" i="11" s="1"/>
  <c r="O1086" i="11"/>
  <c r="N1086" i="11"/>
  <c r="M1086" i="11"/>
  <c r="M1085" i="11" s="1"/>
  <c r="L1086" i="11"/>
  <c r="J1086" i="11"/>
  <c r="I1086" i="11"/>
  <c r="I1085" i="11" s="1"/>
  <c r="H1086" i="11"/>
  <c r="H1085" i="11" s="1"/>
  <c r="G1086" i="11"/>
  <c r="E1086" i="11"/>
  <c r="E1085" i="11" s="1"/>
  <c r="D1086" i="11"/>
  <c r="O1085" i="11"/>
  <c r="N1085" i="11"/>
  <c r="J1085" i="11"/>
  <c r="G1085" i="11"/>
  <c r="D1085" i="11"/>
  <c r="S1084" i="11"/>
  <c r="A1084" i="11"/>
  <c r="O1083" i="11"/>
  <c r="N1083" i="11"/>
  <c r="M1083" i="11"/>
  <c r="L1083" i="11"/>
  <c r="J1083" i="11"/>
  <c r="I1083" i="11"/>
  <c r="H1083" i="11"/>
  <c r="G1083" i="11"/>
  <c r="E1083" i="11"/>
  <c r="D1083" i="11"/>
  <c r="O1082" i="11"/>
  <c r="N1082" i="11"/>
  <c r="M1082" i="11"/>
  <c r="L1082" i="11"/>
  <c r="K1082" i="11" s="1"/>
  <c r="J1082" i="11"/>
  <c r="I1082" i="11"/>
  <c r="H1082" i="11"/>
  <c r="G1082" i="11"/>
  <c r="E1082" i="11"/>
  <c r="D1082" i="11"/>
  <c r="O1081" i="11"/>
  <c r="N1081" i="11"/>
  <c r="M1081" i="11"/>
  <c r="L1081" i="11"/>
  <c r="K1081" i="11"/>
  <c r="J1081" i="11"/>
  <c r="I1081" i="11"/>
  <c r="H1081" i="11"/>
  <c r="G1081" i="11"/>
  <c r="F1081" i="11" s="1"/>
  <c r="E1081" i="11"/>
  <c r="D1081" i="11"/>
  <c r="A1081" i="11"/>
  <c r="O1080" i="11"/>
  <c r="N1080" i="11"/>
  <c r="M1080" i="11"/>
  <c r="L1080" i="11"/>
  <c r="J1080" i="11"/>
  <c r="I1080" i="11"/>
  <c r="F1080" i="11" s="1"/>
  <c r="H1080" i="11"/>
  <c r="G1080" i="11"/>
  <c r="E1080" i="11"/>
  <c r="D1080" i="11"/>
  <c r="R1080" i="11" s="1"/>
  <c r="O1079" i="11"/>
  <c r="N1079" i="11"/>
  <c r="M1079" i="11"/>
  <c r="L1079" i="11"/>
  <c r="J1079" i="11"/>
  <c r="I1079" i="11"/>
  <c r="H1079" i="11"/>
  <c r="G1079" i="11"/>
  <c r="E1079" i="11"/>
  <c r="D1079" i="11"/>
  <c r="O1078" i="11"/>
  <c r="N1078" i="11"/>
  <c r="M1078" i="11"/>
  <c r="L1078" i="11"/>
  <c r="K1078" i="11" s="1"/>
  <c r="J1078" i="11"/>
  <c r="I1078" i="11"/>
  <c r="H1078" i="11"/>
  <c r="G1078" i="11"/>
  <c r="E1078" i="11"/>
  <c r="D1078" i="11"/>
  <c r="O1077" i="11"/>
  <c r="N1077" i="11"/>
  <c r="M1077" i="11"/>
  <c r="L1077" i="11"/>
  <c r="J1077" i="11"/>
  <c r="I1077" i="11"/>
  <c r="H1077" i="11"/>
  <c r="G1077" i="11"/>
  <c r="F1077" i="11"/>
  <c r="A1077" i="11" s="1"/>
  <c r="E1077" i="11"/>
  <c r="D1077" i="11"/>
  <c r="O1076" i="11"/>
  <c r="N1076" i="11"/>
  <c r="M1076" i="11"/>
  <c r="L1076" i="11"/>
  <c r="K1076" i="11" s="1"/>
  <c r="S1076" i="11" s="1"/>
  <c r="J1076" i="11"/>
  <c r="I1076" i="11"/>
  <c r="H1076" i="11"/>
  <c r="G1076" i="11"/>
  <c r="F1076" i="11"/>
  <c r="E1076" i="11"/>
  <c r="D1076" i="11"/>
  <c r="O1075" i="11"/>
  <c r="N1075" i="11"/>
  <c r="M1075" i="11"/>
  <c r="M1073" i="11" s="1"/>
  <c r="L1075" i="11"/>
  <c r="J1075" i="11"/>
  <c r="I1075" i="11"/>
  <c r="H1075" i="11"/>
  <c r="G1075" i="11"/>
  <c r="E1075" i="11"/>
  <c r="D1075" i="11"/>
  <c r="O1074" i="11"/>
  <c r="N1074" i="11"/>
  <c r="M1074" i="11"/>
  <c r="L1074" i="11"/>
  <c r="L1073" i="11" s="1"/>
  <c r="J1074" i="11"/>
  <c r="I1074" i="11"/>
  <c r="H1074" i="11"/>
  <c r="H1073" i="11" s="1"/>
  <c r="G1074" i="11"/>
  <c r="E1074" i="11"/>
  <c r="D1074" i="11"/>
  <c r="O1073" i="11"/>
  <c r="J1073" i="11"/>
  <c r="J1072" i="11" s="1"/>
  <c r="G1073" i="11"/>
  <c r="S1071" i="11"/>
  <c r="R1071" i="11"/>
  <c r="K1071" i="11"/>
  <c r="F1071" i="11"/>
  <c r="A1071" i="11"/>
  <c r="S1070" i="11"/>
  <c r="K1070" i="11"/>
  <c r="F1070" i="11"/>
  <c r="R1070" i="11" s="1"/>
  <c r="K1069" i="11"/>
  <c r="S1069" i="11" s="1"/>
  <c r="F1069" i="11"/>
  <c r="K1068" i="11"/>
  <c r="S1068" i="11" s="1"/>
  <c r="F1068" i="11"/>
  <c r="R1067" i="11"/>
  <c r="K1067" i="11"/>
  <c r="S1067" i="11" s="1"/>
  <c r="F1067" i="11"/>
  <c r="A1067" i="11"/>
  <c r="S1066" i="11"/>
  <c r="R1066" i="11"/>
  <c r="K1066" i="11"/>
  <c r="F1066" i="11"/>
  <c r="A1066" i="11" s="1"/>
  <c r="S1065" i="11"/>
  <c r="K1065" i="11"/>
  <c r="F1065" i="11"/>
  <c r="R1065" i="11" s="1"/>
  <c r="R1064" i="11"/>
  <c r="K1064" i="11"/>
  <c r="S1064" i="11" s="1"/>
  <c r="F1064" i="11"/>
  <c r="A1064" i="11" s="1"/>
  <c r="R1063" i="11"/>
  <c r="K1063" i="11"/>
  <c r="S1063" i="11" s="1"/>
  <c r="F1063" i="11"/>
  <c r="A1063" i="11"/>
  <c r="S1062" i="11"/>
  <c r="R1062" i="11"/>
  <c r="K1062" i="11"/>
  <c r="F1062" i="11"/>
  <c r="A1062" i="11"/>
  <c r="O1061" i="11"/>
  <c r="O1060" i="11" s="1"/>
  <c r="N1061" i="11"/>
  <c r="M1061" i="11"/>
  <c r="L1061" i="11"/>
  <c r="J1061" i="11"/>
  <c r="I1061" i="11"/>
  <c r="H1061" i="11"/>
  <c r="G1061" i="11"/>
  <c r="F1061" i="11" s="1"/>
  <c r="A1061" i="11" s="1"/>
  <c r="E1061" i="11"/>
  <c r="E1060" i="11" s="1"/>
  <c r="D1061" i="11"/>
  <c r="N1060" i="11"/>
  <c r="L1060" i="11"/>
  <c r="J1060" i="11"/>
  <c r="I1060" i="11"/>
  <c r="H1060" i="11"/>
  <c r="D1060" i="11"/>
  <c r="S1059" i="11"/>
  <c r="R1059" i="11"/>
  <c r="K1059" i="11"/>
  <c r="F1059" i="11"/>
  <c r="A1059" i="11"/>
  <c r="S1058" i="11"/>
  <c r="K1058" i="11"/>
  <c r="F1058" i="11"/>
  <c r="R1058" i="11" s="1"/>
  <c r="K1057" i="11"/>
  <c r="S1057" i="11" s="1"/>
  <c r="F1057" i="11"/>
  <c r="R1056" i="11"/>
  <c r="K1056" i="11"/>
  <c r="S1056" i="11" s="1"/>
  <c r="F1056" i="11"/>
  <c r="A1056" i="11" s="1"/>
  <c r="S1055" i="11"/>
  <c r="R1055" i="11"/>
  <c r="K1055" i="11"/>
  <c r="F1055" i="11"/>
  <c r="A1055" i="11"/>
  <c r="S1054" i="11"/>
  <c r="K1054" i="11"/>
  <c r="F1054" i="11"/>
  <c r="R1054" i="11" s="1"/>
  <c r="K1053" i="11"/>
  <c r="S1053" i="11" s="1"/>
  <c r="F1053" i="11"/>
  <c r="R1052" i="11"/>
  <c r="K1052" i="11"/>
  <c r="S1052" i="11" s="1"/>
  <c r="F1052" i="11"/>
  <c r="A1052" i="11" s="1"/>
  <c r="S1051" i="11"/>
  <c r="R1051" i="11"/>
  <c r="K1051" i="11"/>
  <c r="F1051" i="11"/>
  <c r="A1051" i="11"/>
  <c r="S1050" i="11"/>
  <c r="K1050" i="11"/>
  <c r="F1050" i="11"/>
  <c r="O1049" i="11"/>
  <c r="O1048" i="11" s="1"/>
  <c r="N1049" i="11"/>
  <c r="M1049" i="11"/>
  <c r="L1049" i="11"/>
  <c r="K1049" i="11"/>
  <c r="J1049" i="11"/>
  <c r="I1049" i="11"/>
  <c r="H1049" i="11"/>
  <c r="G1049" i="11"/>
  <c r="G1048" i="11" s="1"/>
  <c r="E1049" i="11"/>
  <c r="S1049" i="11" s="1"/>
  <c r="D1049" i="11"/>
  <c r="N1048" i="11"/>
  <c r="M1048" i="11"/>
  <c r="L1048" i="11"/>
  <c r="J1048" i="11"/>
  <c r="I1048" i="11"/>
  <c r="F1048" i="11" s="1"/>
  <c r="H1048" i="11"/>
  <c r="E1048" i="11"/>
  <c r="D1048" i="11"/>
  <c r="R1048" i="11" s="1"/>
  <c r="S1047" i="11"/>
  <c r="R1047" i="11"/>
  <c r="K1047" i="11"/>
  <c r="F1047" i="11"/>
  <c r="A1047" i="11"/>
  <c r="S1046" i="11"/>
  <c r="K1046" i="11"/>
  <c r="F1046" i="11"/>
  <c r="K1045" i="11"/>
  <c r="S1045" i="11" s="1"/>
  <c r="F1045" i="11"/>
  <c r="R1044" i="11"/>
  <c r="K1044" i="11"/>
  <c r="S1044" i="11" s="1"/>
  <c r="F1044" i="11"/>
  <c r="A1044" i="11" s="1"/>
  <c r="S1043" i="11"/>
  <c r="R1043" i="11"/>
  <c r="K1043" i="11"/>
  <c r="F1043" i="11"/>
  <c r="A1043" i="11"/>
  <c r="S1042" i="11"/>
  <c r="K1042" i="11"/>
  <c r="F1042" i="11"/>
  <c r="R1042" i="11" s="1"/>
  <c r="K1041" i="11"/>
  <c r="S1041" i="11" s="1"/>
  <c r="F1041" i="11"/>
  <c r="R1040" i="11"/>
  <c r="K1040" i="11"/>
  <c r="S1040" i="11" s="1"/>
  <c r="F1040" i="11"/>
  <c r="A1040" i="11" s="1"/>
  <c r="S1039" i="11"/>
  <c r="R1039" i="11"/>
  <c r="K1039" i="11"/>
  <c r="F1039" i="11"/>
  <c r="A1039" i="11"/>
  <c r="S1038" i="11"/>
  <c r="K1038" i="11"/>
  <c r="F1038" i="11"/>
  <c r="R1038" i="11" s="1"/>
  <c r="O1037" i="11"/>
  <c r="O1036" i="11" s="1"/>
  <c r="N1037" i="11"/>
  <c r="M1037" i="11"/>
  <c r="L1037" i="11"/>
  <c r="K1037" i="11"/>
  <c r="J1037" i="11"/>
  <c r="I1037" i="11"/>
  <c r="H1037" i="11"/>
  <c r="G1037" i="11"/>
  <c r="G1036" i="11" s="1"/>
  <c r="E1037" i="11"/>
  <c r="S1037" i="11" s="1"/>
  <c r="D1037" i="11"/>
  <c r="N1036" i="11"/>
  <c r="M1036" i="11"/>
  <c r="L1036" i="11"/>
  <c r="J1036" i="11"/>
  <c r="I1036" i="11"/>
  <c r="F1036" i="11" s="1"/>
  <c r="H1036" i="11"/>
  <c r="E1036" i="11"/>
  <c r="D1036" i="11"/>
  <c r="R1036" i="11" s="1"/>
  <c r="S1035" i="11"/>
  <c r="R1035" i="11"/>
  <c r="K1035" i="11"/>
  <c r="F1035" i="11"/>
  <c r="A1035" i="11"/>
  <c r="S1034" i="11"/>
  <c r="K1034" i="11"/>
  <c r="F1034" i="11"/>
  <c r="R1034" i="11" s="1"/>
  <c r="K1033" i="11"/>
  <c r="S1033" i="11" s="1"/>
  <c r="F1033" i="11"/>
  <c r="R1032" i="11"/>
  <c r="K1032" i="11"/>
  <c r="S1032" i="11" s="1"/>
  <c r="F1032" i="11"/>
  <c r="A1032" i="11" s="1"/>
  <c r="S1031" i="11"/>
  <c r="R1031" i="11"/>
  <c r="K1031" i="11"/>
  <c r="F1031" i="11"/>
  <c r="A1031" i="11"/>
  <c r="S1030" i="11"/>
  <c r="K1030" i="11"/>
  <c r="F1030" i="11"/>
  <c r="R1030" i="11" s="1"/>
  <c r="K1029" i="11"/>
  <c r="S1029" i="11" s="1"/>
  <c r="F1029" i="11"/>
  <c r="R1028" i="11"/>
  <c r="K1028" i="11"/>
  <c r="S1028" i="11" s="1"/>
  <c r="F1028" i="11"/>
  <c r="A1028" i="11" s="1"/>
  <c r="S1027" i="11"/>
  <c r="R1027" i="11"/>
  <c r="K1027" i="11"/>
  <c r="F1027" i="11"/>
  <c r="A1027" i="11"/>
  <c r="S1026" i="11"/>
  <c r="K1026" i="11"/>
  <c r="F1026" i="11"/>
  <c r="R1026" i="11" s="1"/>
  <c r="A1026" i="11"/>
  <c r="O1025" i="11"/>
  <c r="O1024" i="11" s="1"/>
  <c r="N1025" i="11"/>
  <c r="M1025" i="11"/>
  <c r="L1025" i="11"/>
  <c r="K1025" i="11"/>
  <c r="J1025" i="11"/>
  <c r="I1025" i="11"/>
  <c r="H1025" i="11"/>
  <c r="G1025" i="11"/>
  <c r="G1024" i="11" s="1"/>
  <c r="E1025" i="11"/>
  <c r="S1025" i="11" s="1"/>
  <c r="D1025" i="11"/>
  <c r="N1024" i="11"/>
  <c r="M1024" i="11"/>
  <c r="L1024" i="11"/>
  <c r="J1024" i="11"/>
  <c r="I1024" i="11"/>
  <c r="F1024" i="11" s="1"/>
  <c r="H1024" i="11"/>
  <c r="E1024" i="11"/>
  <c r="D1024" i="11"/>
  <c r="S1023" i="11"/>
  <c r="R1023" i="11"/>
  <c r="K1023" i="11"/>
  <c r="F1023" i="11"/>
  <c r="A1023" i="11"/>
  <c r="S1022" i="11"/>
  <c r="K1022" i="11"/>
  <c r="F1022" i="11"/>
  <c r="R1022" i="11" s="1"/>
  <c r="A1022" i="11"/>
  <c r="K1021" i="11"/>
  <c r="S1021" i="11" s="1"/>
  <c r="F1021" i="11"/>
  <c r="R1020" i="11"/>
  <c r="K1020" i="11"/>
  <c r="S1020" i="11" s="1"/>
  <c r="F1020" i="11"/>
  <c r="A1020" i="11" s="1"/>
  <c r="S1019" i="11"/>
  <c r="R1019" i="11"/>
  <c r="K1019" i="11"/>
  <c r="F1019" i="11"/>
  <c r="A1019" i="11"/>
  <c r="S1018" i="11"/>
  <c r="K1018" i="11"/>
  <c r="F1018" i="11"/>
  <c r="R1018" i="11" s="1"/>
  <c r="K1017" i="11"/>
  <c r="S1017" i="11" s="1"/>
  <c r="F1017" i="11"/>
  <c r="R1016" i="11"/>
  <c r="K1016" i="11"/>
  <c r="S1016" i="11" s="1"/>
  <c r="F1016" i="11"/>
  <c r="A1016" i="11" s="1"/>
  <c r="S1015" i="11"/>
  <c r="R1015" i="11"/>
  <c r="K1015" i="11"/>
  <c r="F1015" i="11"/>
  <c r="A1015" i="11"/>
  <c r="S1014" i="11"/>
  <c r="K1014" i="11"/>
  <c r="F1014" i="11"/>
  <c r="R1014" i="11" s="1"/>
  <c r="O1013" i="11"/>
  <c r="O1012" i="11" s="1"/>
  <c r="N1013" i="11"/>
  <c r="M1013" i="11"/>
  <c r="L1013" i="11"/>
  <c r="K1013" i="11"/>
  <c r="J1013" i="11"/>
  <c r="I1013" i="11"/>
  <c r="H1013" i="11"/>
  <c r="G1013" i="11"/>
  <c r="G1012" i="11" s="1"/>
  <c r="E1013" i="11"/>
  <c r="S1013" i="11" s="1"/>
  <c r="D1013" i="11"/>
  <c r="N1012" i="11"/>
  <c r="M1012" i="11"/>
  <c r="L1012" i="11"/>
  <c r="J1012" i="11"/>
  <c r="I1012" i="11"/>
  <c r="F1012" i="11" s="1"/>
  <c r="H1012" i="11"/>
  <c r="E1012" i="11"/>
  <c r="D1012" i="11"/>
  <c r="R1012" i="11" s="1"/>
  <c r="O1011" i="11"/>
  <c r="N1011" i="11"/>
  <c r="M1011" i="11"/>
  <c r="L1011" i="11"/>
  <c r="J1011" i="11"/>
  <c r="I1011" i="11"/>
  <c r="H1011" i="11"/>
  <c r="G1011" i="11"/>
  <c r="E1011" i="11"/>
  <c r="D1011" i="11"/>
  <c r="O1010" i="11"/>
  <c r="N1010" i="11"/>
  <c r="M1010" i="11"/>
  <c r="L1010" i="11"/>
  <c r="K1010" i="11" s="1"/>
  <c r="J1010" i="11"/>
  <c r="I1010" i="11"/>
  <c r="H1010" i="11"/>
  <c r="G1010" i="11"/>
  <c r="E1010" i="11"/>
  <c r="D1010" i="11"/>
  <c r="O1009" i="11"/>
  <c r="N1009" i="11"/>
  <c r="M1009" i="11"/>
  <c r="L1009" i="11"/>
  <c r="K1009" i="11"/>
  <c r="J1009" i="11"/>
  <c r="I1009" i="11"/>
  <c r="H1009" i="11"/>
  <c r="G1009" i="11"/>
  <c r="F1009" i="11" s="1"/>
  <c r="A1009" i="11" s="1"/>
  <c r="E1009" i="11"/>
  <c r="S1009" i="11" s="1"/>
  <c r="D1009" i="11"/>
  <c r="R1009" i="11" s="1"/>
  <c r="O1008" i="11"/>
  <c r="N1008" i="11"/>
  <c r="M1008" i="11"/>
  <c r="L1008" i="11"/>
  <c r="J1008" i="11"/>
  <c r="I1008" i="11"/>
  <c r="H1008" i="11"/>
  <c r="G1008" i="11"/>
  <c r="F1008" i="11"/>
  <c r="E1008" i="11"/>
  <c r="D1008" i="11"/>
  <c r="O1007" i="11"/>
  <c r="N1007" i="11"/>
  <c r="M1007" i="11"/>
  <c r="L1007" i="11"/>
  <c r="K1007" i="11" s="1"/>
  <c r="J1007" i="11"/>
  <c r="I1007" i="11"/>
  <c r="H1007" i="11"/>
  <c r="G1007" i="11"/>
  <c r="F1007" i="11" s="1"/>
  <c r="R1007" i="11" s="1"/>
  <c r="E1007" i="11"/>
  <c r="D1007" i="11"/>
  <c r="O1006" i="11"/>
  <c r="N1006" i="11"/>
  <c r="M1006" i="11"/>
  <c r="L1006" i="11"/>
  <c r="K1006" i="11"/>
  <c r="J1006" i="11"/>
  <c r="I1006" i="11"/>
  <c r="H1006" i="11"/>
  <c r="G1006" i="11"/>
  <c r="F1006" i="11" s="1"/>
  <c r="E1006" i="11"/>
  <c r="S1006" i="11" s="1"/>
  <c r="D1006" i="11"/>
  <c r="R1006" i="11" s="1"/>
  <c r="O1005" i="11"/>
  <c r="O1001" i="11" s="1"/>
  <c r="O1000" i="11" s="1"/>
  <c r="N1005" i="11"/>
  <c r="M1005" i="11"/>
  <c r="L1005" i="11"/>
  <c r="K1005" i="11"/>
  <c r="J1005" i="11"/>
  <c r="I1005" i="11"/>
  <c r="H1005" i="11"/>
  <c r="G1005" i="11"/>
  <c r="F1005" i="11" s="1"/>
  <c r="A1005" i="11" s="1"/>
  <c r="E1005" i="11"/>
  <c r="D1005" i="11"/>
  <c r="O1004" i="11"/>
  <c r="N1004" i="11"/>
  <c r="M1004" i="11"/>
  <c r="L1004" i="11"/>
  <c r="J1004" i="11"/>
  <c r="I1004" i="11"/>
  <c r="H1004" i="11"/>
  <c r="G1004" i="11"/>
  <c r="F1004" i="11"/>
  <c r="E1004" i="11"/>
  <c r="D1004" i="11"/>
  <c r="R1004" i="11" s="1"/>
  <c r="O1003" i="11"/>
  <c r="N1003" i="11"/>
  <c r="M1003" i="11"/>
  <c r="L1003" i="11"/>
  <c r="J1003" i="11"/>
  <c r="I1003" i="11"/>
  <c r="I1001" i="11" s="1"/>
  <c r="H1003" i="11"/>
  <c r="G1003" i="11"/>
  <c r="E1003" i="11"/>
  <c r="D1003" i="11"/>
  <c r="O1002" i="11"/>
  <c r="N1002" i="11"/>
  <c r="M1002" i="11"/>
  <c r="L1002" i="11"/>
  <c r="J1002" i="11"/>
  <c r="I1002" i="11"/>
  <c r="H1002" i="11"/>
  <c r="H1001" i="11" s="1"/>
  <c r="G1002" i="11"/>
  <c r="E1002" i="11"/>
  <c r="D1002" i="11"/>
  <c r="M1001" i="11"/>
  <c r="M1000" i="11" s="1"/>
  <c r="G1001" i="11"/>
  <c r="R999" i="11"/>
  <c r="K999" i="11"/>
  <c r="S999" i="11" s="1"/>
  <c r="F999" i="11"/>
  <c r="A999" i="11"/>
  <c r="S998" i="11"/>
  <c r="R998" i="11"/>
  <c r="K998" i="11"/>
  <c r="F998" i="11"/>
  <c r="A998" i="11"/>
  <c r="S997" i="11"/>
  <c r="K997" i="11"/>
  <c r="F997" i="11"/>
  <c r="R997" i="11" s="1"/>
  <c r="A997" i="11"/>
  <c r="R996" i="11"/>
  <c r="K996" i="11"/>
  <c r="S996" i="11" s="1"/>
  <c r="F996" i="11"/>
  <c r="A996" i="11" s="1"/>
  <c r="S995" i="11"/>
  <c r="R995" i="11"/>
  <c r="K995" i="11"/>
  <c r="F995" i="11"/>
  <c r="A995" i="11"/>
  <c r="S994" i="11"/>
  <c r="K994" i="11"/>
  <c r="F994" i="11"/>
  <c r="R994" i="11" s="1"/>
  <c r="A994" i="11"/>
  <c r="S993" i="11"/>
  <c r="K993" i="11"/>
  <c r="F993" i="11"/>
  <c r="R993" i="11" s="1"/>
  <c r="A993" i="11"/>
  <c r="K992" i="11"/>
  <c r="S992" i="11" s="1"/>
  <c r="F992" i="11"/>
  <c r="S991" i="11"/>
  <c r="R991" i="11"/>
  <c r="K991" i="11"/>
  <c r="F991" i="11"/>
  <c r="A991" i="11"/>
  <c r="S990" i="11"/>
  <c r="K990" i="11"/>
  <c r="F990" i="11"/>
  <c r="O989" i="11"/>
  <c r="O988" i="11" s="1"/>
  <c r="N989" i="11"/>
  <c r="M989" i="11"/>
  <c r="L989" i="11"/>
  <c r="J989" i="11"/>
  <c r="J988" i="11" s="1"/>
  <c r="I989" i="11"/>
  <c r="I988" i="11" s="1"/>
  <c r="F988" i="11" s="1"/>
  <c r="R988" i="11" s="1"/>
  <c r="H989" i="11"/>
  <c r="G989" i="11"/>
  <c r="G988" i="11" s="1"/>
  <c r="F989" i="11"/>
  <c r="A989" i="11" s="1"/>
  <c r="E989" i="11"/>
  <c r="D989" i="11"/>
  <c r="M988" i="11"/>
  <c r="L988" i="11"/>
  <c r="H988" i="11"/>
  <c r="E988" i="11"/>
  <c r="D988" i="11"/>
  <c r="S987" i="11"/>
  <c r="R987" i="11"/>
  <c r="K987" i="11"/>
  <c r="F987" i="11"/>
  <c r="A987" i="11"/>
  <c r="S986" i="11"/>
  <c r="K986" i="11"/>
  <c r="F986" i="11"/>
  <c r="R986" i="11" s="1"/>
  <c r="S985" i="11"/>
  <c r="K985" i="11"/>
  <c r="F985" i="11"/>
  <c r="R985" i="11" s="1"/>
  <c r="K984" i="11"/>
  <c r="S984" i="11" s="1"/>
  <c r="F984" i="11"/>
  <c r="S983" i="11"/>
  <c r="R983" i="11"/>
  <c r="K983" i="11"/>
  <c r="F983" i="11"/>
  <c r="A983" i="11"/>
  <c r="S982" i="11"/>
  <c r="K982" i="11"/>
  <c r="F982" i="11"/>
  <c r="K981" i="11"/>
  <c r="S981" i="11" s="1"/>
  <c r="F981" i="11"/>
  <c r="K980" i="11"/>
  <c r="S980" i="11" s="1"/>
  <c r="F980" i="11"/>
  <c r="R979" i="11"/>
  <c r="K979" i="11"/>
  <c r="S979" i="11" s="1"/>
  <c r="F979" i="11"/>
  <c r="A979" i="11"/>
  <c r="S978" i="11"/>
  <c r="R978" i="11"/>
  <c r="K978" i="11"/>
  <c r="F978" i="11"/>
  <c r="A978" i="11" s="1"/>
  <c r="S977" i="11"/>
  <c r="O977" i="11"/>
  <c r="O976" i="11" s="1"/>
  <c r="N977" i="11"/>
  <c r="M977" i="11"/>
  <c r="L977" i="11"/>
  <c r="K977" i="11"/>
  <c r="J977" i="11"/>
  <c r="J976" i="11" s="1"/>
  <c r="I977" i="11"/>
  <c r="H977" i="11"/>
  <c r="G977" i="11"/>
  <c r="E977" i="11"/>
  <c r="D977" i="11"/>
  <c r="N976" i="11"/>
  <c r="M976" i="11"/>
  <c r="L976" i="11"/>
  <c r="I976" i="11"/>
  <c r="H976" i="11"/>
  <c r="E976" i="11"/>
  <c r="D976" i="11"/>
  <c r="S975" i="11"/>
  <c r="R975" i="11"/>
  <c r="K975" i="11"/>
  <c r="F975" i="11"/>
  <c r="A975" i="11"/>
  <c r="S974" i="11"/>
  <c r="K974" i="11"/>
  <c r="F974" i="11"/>
  <c r="K973" i="11"/>
  <c r="S973" i="11" s="1"/>
  <c r="F973" i="11"/>
  <c r="K972" i="11"/>
  <c r="S972" i="11" s="1"/>
  <c r="F972" i="11"/>
  <c r="R971" i="11"/>
  <c r="K971" i="11"/>
  <c r="S971" i="11" s="1"/>
  <c r="F971" i="11"/>
  <c r="A971" i="11"/>
  <c r="S970" i="11"/>
  <c r="R970" i="11"/>
  <c r="K970" i="11"/>
  <c r="F970" i="11"/>
  <c r="A970" i="11" s="1"/>
  <c r="S969" i="11"/>
  <c r="K969" i="11"/>
  <c r="F969" i="11"/>
  <c r="R969" i="11" s="1"/>
  <c r="R968" i="11"/>
  <c r="K968" i="11"/>
  <c r="S968" i="11" s="1"/>
  <c r="F968" i="11"/>
  <c r="A968" i="11" s="1"/>
  <c r="R967" i="11"/>
  <c r="K967" i="11"/>
  <c r="S967" i="11" s="1"/>
  <c r="F967" i="11"/>
  <c r="A967" i="11"/>
  <c r="S966" i="11"/>
  <c r="R966" i="11"/>
  <c r="K966" i="11"/>
  <c r="F966" i="11"/>
  <c r="A966" i="11"/>
  <c r="O965" i="11"/>
  <c r="O964" i="11" s="1"/>
  <c r="N965" i="11"/>
  <c r="M965" i="11"/>
  <c r="L965" i="11"/>
  <c r="J965" i="11"/>
  <c r="I965" i="11"/>
  <c r="H965" i="11"/>
  <c r="G965" i="11"/>
  <c r="G964" i="11" s="1"/>
  <c r="E965" i="11"/>
  <c r="D965" i="11"/>
  <c r="N964" i="11"/>
  <c r="L964" i="11"/>
  <c r="J964" i="11"/>
  <c r="I964" i="11"/>
  <c r="H964" i="11"/>
  <c r="E964" i="11"/>
  <c r="D964" i="11"/>
  <c r="R963" i="11"/>
  <c r="K963" i="11"/>
  <c r="S963" i="11" s="1"/>
  <c r="F963" i="11"/>
  <c r="A963" i="11"/>
  <c r="S962" i="11"/>
  <c r="R962" i="11"/>
  <c r="K962" i="11"/>
  <c r="F962" i="11"/>
  <c r="A962" i="11" s="1"/>
  <c r="S961" i="11"/>
  <c r="K961" i="11"/>
  <c r="F961" i="11"/>
  <c r="R961" i="11" s="1"/>
  <c r="R960" i="11"/>
  <c r="K960" i="11"/>
  <c r="S960" i="11" s="1"/>
  <c r="F960" i="11"/>
  <c r="A960" i="11" s="1"/>
  <c r="R959" i="11"/>
  <c r="K959" i="11"/>
  <c r="S959" i="11" s="1"/>
  <c r="F959" i="11"/>
  <c r="A959" i="11"/>
  <c r="S958" i="11"/>
  <c r="R958" i="11"/>
  <c r="K958" i="11"/>
  <c r="F958" i="11"/>
  <c r="A958" i="11"/>
  <c r="S957" i="11"/>
  <c r="K957" i="11"/>
  <c r="F957" i="11"/>
  <c r="K956" i="11"/>
  <c r="S956" i="11" s="1"/>
  <c r="F956" i="11"/>
  <c r="R955" i="11"/>
  <c r="K955" i="11"/>
  <c r="S955" i="11" s="1"/>
  <c r="F955" i="11"/>
  <c r="A955" i="11" s="1"/>
  <c r="S954" i="11"/>
  <c r="R954" i="11"/>
  <c r="K954" i="11"/>
  <c r="F954" i="11"/>
  <c r="A954" i="11"/>
  <c r="O953" i="11"/>
  <c r="N953" i="11"/>
  <c r="N952" i="11" s="1"/>
  <c r="M953" i="11"/>
  <c r="L953" i="11"/>
  <c r="K953" i="11" s="1"/>
  <c r="S953" i="11" s="1"/>
  <c r="J953" i="11"/>
  <c r="J952" i="11" s="1"/>
  <c r="I953" i="11"/>
  <c r="H953" i="11"/>
  <c r="G953" i="11"/>
  <c r="F953" i="11"/>
  <c r="E953" i="11"/>
  <c r="D953" i="11"/>
  <c r="R953" i="11" s="1"/>
  <c r="O952" i="11"/>
  <c r="M952" i="11"/>
  <c r="L952" i="11"/>
  <c r="I952" i="11"/>
  <c r="H952" i="11"/>
  <c r="G952" i="11"/>
  <c r="F952" i="11" s="1"/>
  <c r="E952" i="11"/>
  <c r="D952" i="11"/>
  <c r="R951" i="11"/>
  <c r="K951" i="11"/>
  <c r="S951" i="11" s="1"/>
  <c r="F951" i="11"/>
  <c r="A951" i="11" s="1"/>
  <c r="S950" i="11"/>
  <c r="R950" i="11"/>
  <c r="K950" i="11"/>
  <c r="F950" i="11"/>
  <c r="A950" i="11"/>
  <c r="S949" i="11"/>
  <c r="K949" i="11"/>
  <c r="F949" i="11"/>
  <c r="K948" i="11"/>
  <c r="S948" i="11" s="1"/>
  <c r="F948" i="11"/>
  <c r="R947" i="11"/>
  <c r="K947" i="11"/>
  <c r="S947" i="11" s="1"/>
  <c r="F947" i="11"/>
  <c r="A947" i="11" s="1"/>
  <c r="S946" i="11"/>
  <c r="R946" i="11"/>
  <c r="K946" i="11"/>
  <c r="F946" i="11"/>
  <c r="A946" i="11"/>
  <c r="S945" i="11"/>
  <c r="K945" i="11"/>
  <c r="F945" i="11"/>
  <c r="R945" i="11" s="1"/>
  <c r="A945" i="11"/>
  <c r="K944" i="11"/>
  <c r="S944" i="11" s="1"/>
  <c r="F944" i="11"/>
  <c r="R943" i="11"/>
  <c r="K943" i="11"/>
  <c r="S943" i="11" s="1"/>
  <c r="F943" i="11"/>
  <c r="A943" i="11" s="1"/>
  <c r="S942" i="11"/>
  <c r="R942" i="11"/>
  <c r="K942" i="11"/>
  <c r="F942" i="11"/>
  <c r="A942" i="11"/>
  <c r="O941" i="11"/>
  <c r="N941" i="11"/>
  <c r="N940" i="11" s="1"/>
  <c r="M941" i="11"/>
  <c r="L941" i="11"/>
  <c r="J941" i="11"/>
  <c r="J940" i="11" s="1"/>
  <c r="I941" i="11"/>
  <c r="I940" i="11" s="1"/>
  <c r="H941" i="11"/>
  <c r="G941" i="11"/>
  <c r="F941" i="11"/>
  <c r="E941" i="11"/>
  <c r="D941" i="11"/>
  <c r="O940" i="11"/>
  <c r="M940" i="11"/>
  <c r="L940" i="11"/>
  <c r="H940" i="11"/>
  <c r="G940" i="11"/>
  <c r="D940" i="11"/>
  <c r="O939" i="11"/>
  <c r="N939" i="11"/>
  <c r="M939" i="11"/>
  <c r="L939" i="11"/>
  <c r="J939" i="11"/>
  <c r="I939" i="11"/>
  <c r="H939" i="11"/>
  <c r="H831" i="11" s="1"/>
  <c r="G939" i="11"/>
  <c r="E939" i="11"/>
  <c r="D939" i="11"/>
  <c r="O938" i="11"/>
  <c r="N938" i="11"/>
  <c r="M938" i="11"/>
  <c r="L938" i="11"/>
  <c r="K938" i="11"/>
  <c r="J938" i="11"/>
  <c r="I938" i="11"/>
  <c r="H938" i="11"/>
  <c r="G938" i="11"/>
  <c r="F938" i="11" s="1"/>
  <c r="A938" i="11" s="1"/>
  <c r="E938" i="11"/>
  <c r="S938" i="11" s="1"/>
  <c r="D938" i="11"/>
  <c r="R938" i="11" s="1"/>
  <c r="O937" i="11"/>
  <c r="N937" i="11"/>
  <c r="M937" i="11"/>
  <c r="L937" i="11"/>
  <c r="J937" i="11"/>
  <c r="I937" i="11"/>
  <c r="H937" i="11"/>
  <c r="G937" i="11"/>
  <c r="F937" i="11"/>
  <c r="E937" i="11"/>
  <c r="D937" i="11"/>
  <c r="O936" i="11"/>
  <c r="N936" i="11"/>
  <c r="M936" i="11"/>
  <c r="L936" i="11"/>
  <c r="J936" i="11"/>
  <c r="I936" i="11"/>
  <c r="H936" i="11"/>
  <c r="G936" i="11"/>
  <c r="F936" i="11" s="1"/>
  <c r="R936" i="11" s="1"/>
  <c r="E936" i="11"/>
  <c r="D936" i="11"/>
  <c r="O935" i="11"/>
  <c r="O827" i="11" s="1"/>
  <c r="N935" i="11"/>
  <c r="M935" i="11"/>
  <c r="L935" i="11"/>
  <c r="K935" i="11"/>
  <c r="J935" i="11"/>
  <c r="I935" i="11"/>
  <c r="H935" i="11"/>
  <c r="G935" i="11"/>
  <c r="E935" i="11"/>
  <c r="D935" i="11"/>
  <c r="O934" i="11"/>
  <c r="N934" i="11"/>
  <c r="M934" i="11"/>
  <c r="L934" i="11"/>
  <c r="J934" i="11"/>
  <c r="J929" i="11" s="1"/>
  <c r="J928" i="11" s="1"/>
  <c r="I934" i="11"/>
  <c r="H934" i="11"/>
  <c r="G934" i="11"/>
  <c r="F934" i="11"/>
  <c r="A934" i="11" s="1"/>
  <c r="E934" i="11"/>
  <c r="D934" i="11"/>
  <c r="O933" i="11"/>
  <c r="N933" i="11"/>
  <c r="M933" i="11"/>
  <c r="L933" i="11"/>
  <c r="K933" i="11" s="1"/>
  <c r="S933" i="11" s="1"/>
  <c r="J933" i="11"/>
  <c r="I933" i="11"/>
  <c r="H933" i="11"/>
  <c r="G933" i="11"/>
  <c r="F933" i="11"/>
  <c r="E933" i="11"/>
  <c r="D933" i="11"/>
  <c r="R933" i="11" s="1"/>
  <c r="O932" i="11"/>
  <c r="N932" i="11"/>
  <c r="M932" i="11"/>
  <c r="L932" i="11"/>
  <c r="J932" i="11"/>
  <c r="I932" i="11"/>
  <c r="I929" i="11" s="1"/>
  <c r="I928" i="11" s="1"/>
  <c r="H932" i="11"/>
  <c r="G932" i="11"/>
  <c r="E932" i="11"/>
  <c r="D932" i="11"/>
  <c r="O931" i="11"/>
  <c r="N931" i="11"/>
  <c r="M931" i="11"/>
  <c r="L931" i="11"/>
  <c r="J931" i="11"/>
  <c r="I931" i="11"/>
  <c r="H931" i="11"/>
  <c r="H929" i="11" s="1"/>
  <c r="H928" i="11" s="1"/>
  <c r="G931" i="11"/>
  <c r="E931" i="11"/>
  <c r="D931" i="11"/>
  <c r="O930" i="11"/>
  <c r="N930" i="11"/>
  <c r="M930" i="11"/>
  <c r="L930" i="11"/>
  <c r="K930" i="11"/>
  <c r="J930" i="11"/>
  <c r="I930" i="11"/>
  <c r="H930" i="11"/>
  <c r="G930" i="11"/>
  <c r="F930" i="11" s="1"/>
  <c r="A930" i="11" s="1"/>
  <c r="E930" i="11"/>
  <c r="S930" i="11" s="1"/>
  <c r="D930" i="11"/>
  <c r="R930" i="11" s="1"/>
  <c r="M929" i="11"/>
  <c r="E929" i="11"/>
  <c r="M928" i="11"/>
  <c r="R927" i="11"/>
  <c r="K927" i="11"/>
  <c r="S927" i="11" s="1"/>
  <c r="F927" i="11"/>
  <c r="A927" i="11" s="1"/>
  <c r="S926" i="11"/>
  <c r="R926" i="11"/>
  <c r="K926" i="11"/>
  <c r="F926" i="11"/>
  <c r="A926" i="11"/>
  <c r="S925" i="11"/>
  <c r="K925" i="11"/>
  <c r="F925" i="11"/>
  <c r="K924" i="11"/>
  <c r="S924" i="11" s="1"/>
  <c r="F924" i="11"/>
  <c r="K923" i="11"/>
  <c r="S923" i="11" s="1"/>
  <c r="J923" i="11"/>
  <c r="J917" i="11" s="1"/>
  <c r="J916" i="11" s="1"/>
  <c r="I923" i="11"/>
  <c r="H923" i="11"/>
  <c r="G923" i="11"/>
  <c r="G917" i="11" s="1"/>
  <c r="F923" i="11"/>
  <c r="R922" i="11"/>
  <c r="K922" i="11"/>
  <c r="S922" i="11" s="1"/>
  <c r="F922" i="11"/>
  <c r="A922" i="11"/>
  <c r="S921" i="11"/>
  <c r="R921" i="11"/>
  <c r="K921" i="11"/>
  <c r="F921" i="11"/>
  <c r="A921" i="11" s="1"/>
  <c r="S920" i="11"/>
  <c r="K920" i="11"/>
  <c r="F920" i="11"/>
  <c r="R920" i="11" s="1"/>
  <c r="R919" i="11"/>
  <c r="K919" i="11"/>
  <c r="S919" i="11" s="1"/>
  <c r="F919" i="11"/>
  <c r="A919" i="11" s="1"/>
  <c r="R918" i="11"/>
  <c r="K918" i="11"/>
  <c r="S918" i="11" s="1"/>
  <c r="F918" i="11"/>
  <c r="A918" i="11"/>
  <c r="O917" i="11"/>
  <c r="N917" i="11"/>
  <c r="N916" i="11" s="1"/>
  <c r="M917" i="11"/>
  <c r="M916" i="11" s="1"/>
  <c r="L917" i="11"/>
  <c r="K917" i="11" s="1"/>
  <c r="S917" i="11" s="1"/>
  <c r="I917" i="11"/>
  <c r="H917" i="11"/>
  <c r="H916" i="11" s="1"/>
  <c r="E917" i="11"/>
  <c r="D917" i="11"/>
  <c r="O916" i="11"/>
  <c r="L916" i="11"/>
  <c r="K916" i="11" s="1"/>
  <c r="I916" i="11"/>
  <c r="G916" i="11"/>
  <c r="F916" i="11" s="1"/>
  <c r="R916" i="11" s="1"/>
  <c r="E916" i="11"/>
  <c r="D916" i="11"/>
  <c r="R915" i="11"/>
  <c r="K915" i="11"/>
  <c r="S915" i="11" s="1"/>
  <c r="F915" i="11"/>
  <c r="A915" i="11" s="1"/>
  <c r="R914" i="11"/>
  <c r="K914" i="11"/>
  <c r="S914" i="11" s="1"/>
  <c r="F914" i="11"/>
  <c r="A914" i="11"/>
  <c r="S913" i="11"/>
  <c r="R913" i="11"/>
  <c r="K913" i="11"/>
  <c r="F913" i="11"/>
  <c r="A913" i="11"/>
  <c r="S912" i="11"/>
  <c r="K912" i="11"/>
  <c r="F912" i="11"/>
  <c r="R912" i="11" s="1"/>
  <c r="A912" i="11"/>
  <c r="K911" i="11"/>
  <c r="S911" i="11" s="1"/>
  <c r="J911" i="11"/>
  <c r="I911" i="11"/>
  <c r="H911" i="11"/>
  <c r="H905" i="11" s="1"/>
  <c r="G911" i="11"/>
  <c r="G905" i="11" s="1"/>
  <c r="F905" i="11" s="1"/>
  <c r="S910" i="11"/>
  <c r="R910" i="11"/>
  <c r="K910" i="11"/>
  <c r="F910" i="11"/>
  <c r="A910" i="11"/>
  <c r="S909" i="11"/>
  <c r="K909" i="11"/>
  <c r="F909" i="11"/>
  <c r="S908" i="11"/>
  <c r="K908" i="11"/>
  <c r="F908" i="11"/>
  <c r="K907" i="11"/>
  <c r="S907" i="11" s="1"/>
  <c r="F907" i="11"/>
  <c r="S906" i="11"/>
  <c r="R906" i="11"/>
  <c r="K906" i="11"/>
  <c r="F906" i="11"/>
  <c r="A906" i="11"/>
  <c r="O905" i="11"/>
  <c r="N905" i="11"/>
  <c r="N904" i="11" s="1"/>
  <c r="M905" i="11"/>
  <c r="L905" i="11"/>
  <c r="J905" i="11"/>
  <c r="J904" i="11" s="1"/>
  <c r="I905" i="11"/>
  <c r="E905" i="11"/>
  <c r="D905" i="11"/>
  <c r="O904" i="11"/>
  <c r="M904" i="11"/>
  <c r="L904" i="11"/>
  <c r="I904" i="11"/>
  <c r="H904" i="11"/>
  <c r="G904" i="11"/>
  <c r="K903" i="11"/>
  <c r="S903" i="11" s="1"/>
  <c r="F903" i="11"/>
  <c r="S902" i="11"/>
  <c r="R902" i="11"/>
  <c r="K902" i="11"/>
  <c r="F902" i="11"/>
  <c r="A902" i="11"/>
  <c r="S901" i="11"/>
  <c r="K901" i="11"/>
  <c r="F901" i="11"/>
  <c r="K900" i="11"/>
  <c r="S900" i="11" s="1"/>
  <c r="F900" i="11"/>
  <c r="K899" i="11"/>
  <c r="S899" i="11" s="1"/>
  <c r="F899" i="11"/>
  <c r="R898" i="11"/>
  <c r="K898" i="11"/>
  <c r="S898" i="11" s="1"/>
  <c r="F898" i="11"/>
  <c r="A898" i="11"/>
  <c r="S897" i="11"/>
  <c r="R897" i="11"/>
  <c r="K897" i="11"/>
  <c r="F897" i="11"/>
  <c r="A897" i="11" s="1"/>
  <c r="K896" i="11"/>
  <c r="S896" i="11" s="1"/>
  <c r="F896" i="11"/>
  <c r="R896" i="11" s="1"/>
  <c r="R895" i="11"/>
  <c r="K895" i="11"/>
  <c r="S895" i="11" s="1"/>
  <c r="F895" i="11"/>
  <c r="A895" i="11" s="1"/>
  <c r="R894" i="11"/>
  <c r="K894" i="11"/>
  <c r="S894" i="11" s="1"/>
  <c r="F894" i="11"/>
  <c r="A894" i="11"/>
  <c r="O893" i="11"/>
  <c r="N893" i="11"/>
  <c r="N892" i="11" s="1"/>
  <c r="M893" i="11"/>
  <c r="M892" i="11" s="1"/>
  <c r="L893" i="11"/>
  <c r="J893" i="11"/>
  <c r="J892" i="11" s="1"/>
  <c r="I893" i="11"/>
  <c r="H893" i="11"/>
  <c r="G893" i="11"/>
  <c r="E893" i="11"/>
  <c r="D893" i="11"/>
  <c r="O892" i="11"/>
  <c r="L892" i="11"/>
  <c r="K892" i="11" s="1"/>
  <c r="S892" i="11" s="1"/>
  <c r="I892" i="11"/>
  <c r="G892" i="11"/>
  <c r="E892" i="11"/>
  <c r="R891" i="11"/>
  <c r="K891" i="11"/>
  <c r="S891" i="11" s="1"/>
  <c r="F891" i="11"/>
  <c r="A891" i="11" s="1"/>
  <c r="S890" i="11"/>
  <c r="R890" i="11"/>
  <c r="K890" i="11"/>
  <c r="F890" i="11"/>
  <c r="A890" i="11"/>
  <c r="S889" i="11"/>
  <c r="K889" i="11"/>
  <c r="F889" i="11"/>
  <c r="R889" i="11" s="1"/>
  <c r="A889" i="11"/>
  <c r="S888" i="11"/>
  <c r="K888" i="11"/>
  <c r="F888" i="11"/>
  <c r="R888" i="11" s="1"/>
  <c r="A888" i="11"/>
  <c r="K887" i="11"/>
  <c r="S887" i="11" s="1"/>
  <c r="J887" i="11"/>
  <c r="I887" i="11"/>
  <c r="H887" i="11"/>
  <c r="H881" i="11" s="1"/>
  <c r="G887" i="11"/>
  <c r="G881" i="11" s="1"/>
  <c r="F887" i="11"/>
  <c r="S886" i="11"/>
  <c r="R886" i="11"/>
  <c r="K886" i="11"/>
  <c r="F886" i="11"/>
  <c r="A886" i="11"/>
  <c r="S885" i="11"/>
  <c r="K885" i="11"/>
  <c r="F885" i="11"/>
  <c r="K884" i="11"/>
  <c r="S884" i="11" s="1"/>
  <c r="F884" i="11"/>
  <c r="K883" i="11"/>
  <c r="S883" i="11" s="1"/>
  <c r="F883" i="11"/>
  <c r="R882" i="11"/>
  <c r="K882" i="11"/>
  <c r="S882" i="11" s="1"/>
  <c r="F882" i="11"/>
  <c r="A882" i="11"/>
  <c r="O881" i="11"/>
  <c r="N881" i="11"/>
  <c r="N880" i="11" s="1"/>
  <c r="M881" i="11"/>
  <c r="L881" i="11"/>
  <c r="J881" i="11"/>
  <c r="J880" i="11" s="1"/>
  <c r="I881" i="11"/>
  <c r="E881" i="11"/>
  <c r="D881" i="11"/>
  <c r="O880" i="11"/>
  <c r="M880" i="11"/>
  <c r="I880" i="11"/>
  <c r="G880" i="11"/>
  <c r="E880" i="11"/>
  <c r="D880" i="11"/>
  <c r="O879" i="11"/>
  <c r="N879" i="11"/>
  <c r="M879" i="11"/>
  <c r="L879" i="11"/>
  <c r="K879" i="11"/>
  <c r="J879" i="11"/>
  <c r="I879" i="11"/>
  <c r="H879" i="11"/>
  <c r="G879" i="11"/>
  <c r="F879" i="11" s="1"/>
  <c r="A879" i="11" s="1"/>
  <c r="E879" i="11"/>
  <c r="D879" i="11"/>
  <c r="O878" i="11"/>
  <c r="O830" i="11" s="1"/>
  <c r="N878" i="11"/>
  <c r="M878" i="11"/>
  <c r="K878" i="11" s="1"/>
  <c r="L878" i="11"/>
  <c r="J878" i="11"/>
  <c r="I878" i="11"/>
  <c r="I830" i="11" s="1"/>
  <c r="H878" i="11"/>
  <c r="G878" i="11"/>
  <c r="E878" i="11"/>
  <c r="S878" i="11" s="1"/>
  <c r="D878" i="11"/>
  <c r="R877" i="11"/>
  <c r="O877" i="11"/>
  <c r="N877" i="11"/>
  <c r="N829" i="11" s="1"/>
  <c r="M877" i="11"/>
  <c r="L877" i="11"/>
  <c r="K877" i="11" s="1"/>
  <c r="J877" i="11"/>
  <c r="J829" i="11" s="1"/>
  <c r="I877" i="11"/>
  <c r="H877" i="11"/>
  <c r="G877" i="11"/>
  <c r="F877" i="11"/>
  <c r="E877" i="11"/>
  <c r="S877" i="11" s="1"/>
  <c r="D877" i="11"/>
  <c r="O876" i="11"/>
  <c r="N876" i="11"/>
  <c r="M876" i="11"/>
  <c r="M828" i="11" s="1"/>
  <c r="L876" i="11"/>
  <c r="J876" i="11"/>
  <c r="I876" i="11"/>
  <c r="I828" i="11" s="1"/>
  <c r="H876" i="11"/>
  <c r="G876" i="11"/>
  <c r="E876" i="11"/>
  <c r="D876" i="11"/>
  <c r="O875" i="11"/>
  <c r="N875" i="11"/>
  <c r="N827" i="11" s="1"/>
  <c r="M875" i="11"/>
  <c r="M827" i="11" s="1"/>
  <c r="L875" i="11"/>
  <c r="J875" i="11"/>
  <c r="I875" i="11"/>
  <c r="F875" i="11" s="1"/>
  <c r="H875" i="11"/>
  <c r="G875" i="11"/>
  <c r="E875" i="11"/>
  <c r="D875" i="11"/>
  <c r="R875" i="11" s="1"/>
  <c r="O874" i="11"/>
  <c r="O826" i="11" s="1"/>
  <c r="N874" i="11"/>
  <c r="M874" i="11"/>
  <c r="L874" i="11"/>
  <c r="J874" i="11"/>
  <c r="I874" i="11"/>
  <c r="H874" i="11"/>
  <c r="H826" i="11" s="1"/>
  <c r="G874" i="11"/>
  <c r="E874" i="11"/>
  <c r="D874" i="11"/>
  <c r="O873" i="11"/>
  <c r="O825" i="11" s="1"/>
  <c r="N873" i="11"/>
  <c r="N825" i="11" s="1"/>
  <c r="M873" i="11"/>
  <c r="L873" i="11"/>
  <c r="K873" i="11" s="1"/>
  <c r="J873" i="11"/>
  <c r="J825" i="11" s="1"/>
  <c r="I873" i="11"/>
  <c r="H873" i="11"/>
  <c r="G873" i="11"/>
  <c r="E873" i="11"/>
  <c r="D873" i="11"/>
  <c r="O872" i="11"/>
  <c r="N872" i="11"/>
  <c r="M872" i="11"/>
  <c r="M824" i="11" s="1"/>
  <c r="L872" i="11"/>
  <c r="J872" i="11"/>
  <c r="J824" i="11" s="1"/>
  <c r="I872" i="11"/>
  <c r="I824" i="11" s="1"/>
  <c r="H872" i="11"/>
  <c r="G872" i="11"/>
  <c r="F872" i="11"/>
  <c r="A872" i="11" s="1"/>
  <c r="E872" i="11"/>
  <c r="D872" i="11"/>
  <c r="O871" i="11"/>
  <c r="N871" i="11"/>
  <c r="M871" i="11"/>
  <c r="M823" i="11" s="1"/>
  <c r="L871" i="11"/>
  <c r="K871" i="11" s="1"/>
  <c r="S871" i="11" s="1"/>
  <c r="J871" i="11"/>
  <c r="I871" i="11"/>
  <c r="I823" i="11" s="1"/>
  <c r="H871" i="11"/>
  <c r="H823" i="11" s="1"/>
  <c r="G871" i="11"/>
  <c r="F871" i="11"/>
  <c r="E871" i="11"/>
  <c r="E823" i="11" s="1"/>
  <c r="D871" i="11"/>
  <c r="O870" i="11"/>
  <c r="N870" i="11"/>
  <c r="M870" i="11"/>
  <c r="L870" i="11"/>
  <c r="J870" i="11"/>
  <c r="I870" i="11"/>
  <c r="H870" i="11"/>
  <c r="G870" i="11"/>
  <c r="E870" i="11"/>
  <c r="D870" i="11"/>
  <c r="O869" i="11"/>
  <c r="G869" i="11"/>
  <c r="O868" i="11"/>
  <c r="G868" i="11"/>
  <c r="S867" i="11"/>
  <c r="K867" i="11"/>
  <c r="F867" i="11"/>
  <c r="K866" i="11"/>
  <c r="S866" i="11" s="1"/>
  <c r="F866" i="11"/>
  <c r="R865" i="11"/>
  <c r="K865" i="11"/>
  <c r="S865" i="11" s="1"/>
  <c r="F865" i="11"/>
  <c r="A865" i="11" s="1"/>
  <c r="S864" i="11"/>
  <c r="R864" i="11"/>
  <c r="K864" i="11"/>
  <c r="F864" i="11"/>
  <c r="A864" i="11"/>
  <c r="S863" i="11"/>
  <c r="K863" i="11"/>
  <c r="F863" i="11"/>
  <c r="R863" i="11" s="1"/>
  <c r="A863" i="11"/>
  <c r="K862" i="11"/>
  <c r="S862" i="11" s="1"/>
  <c r="F862" i="11"/>
  <c r="R861" i="11"/>
  <c r="K861" i="11"/>
  <c r="S861" i="11" s="1"/>
  <c r="F861" i="11"/>
  <c r="A861" i="11" s="1"/>
  <c r="S860" i="11"/>
  <c r="R860" i="11"/>
  <c r="K860" i="11"/>
  <c r="F860" i="11"/>
  <c r="A860" i="11"/>
  <c r="S859" i="11"/>
  <c r="K859" i="11"/>
  <c r="F859" i="11"/>
  <c r="K858" i="11"/>
  <c r="S858" i="11" s="1"/>
  <c r="F858" i="11"/>
  <c r="O857" i="11"/>
  <c r="N857" i="11"/>
  <c r="M857" i="11"/>
  <c r="L857" i="11"/>
  <c r="J857" i="11"/>
  <c r="I857" i="11"/>
  <c r="H857" i="11"/>
  <c r="H856" i="11" s="1"/>
  <c r="G857" i="11"/>
  <c r="E857" i="11"/>
  <c r="D857" i="11"/>
  <c r="D856" i="11" s="1"/>
  <c r="O856" i="11"/>
  <c r="N856" i="11"/>
  <c r="M856" i="11"/>
  <c r="J856" i="11"/>
  <c r="I856" i="11"/>
  <c r="G856" i="11"/>
  <c r="F856" i="11" s="1"/>
  <c r="E856" i="11"/>
  <c r="S855" i="11"/>
  <c r="K855" i="11"/>
  <c r="F855" i="11"/>
  <c r="R855" i="11" s="1"/>
  <c r="K854" i="11"/>
  <c r="S854" i="11" s="1"/>
  <c r="F854" i="11"/>
  <c r="R853" i="11"/>
  <c r="K853" i="11"/>
  <c r="S853" i="11" s="1"/>
  <c r="F853" i="11"/>
  <c r="A853" i="11" s="1"/>
  <c r="S852" i="11"/>
  <c r="R852" i="11"/>
  <c r="K852" i="11"/>
  <c r="F852" i="11"/>
  <c r="A852" i="11"/>
  <c r="S851" i="11"/>
  <c r="K851" i="11"/>
  <c r="J851" i="11"/>
  <c r="J827" i="11" s="1"/>
  <c r="I851" i="11"/>
  <c r="H851" i="11"/>
  <c r="H827" i="11" s="1"/>
  <c r="G851" i="11"/>
  <c r="F851" i="11"/>
  <c r="K850" i="11"/>
  <c r="S850" i="11" s="1"/>
  <c r="F850" i="11"/>
  <c r="R849" i="11"/>
  <c r="K849" i="11"/>
  <c r="S849" i="11" s="1"/>
  <c r="F849" i="11"/>
  <c r="A849" i="11" s="1"/>
  <c r="S848" i="11"/>
  <c r="R848" i="11"/>
  <c r="K848" i="11"/>
  <c r="F848" i="11"/>
  <c r="A848" i="11"/>
  <c r="S847" i="11"/>
  <c r="K847" i="11"/>
  <c r="J847" i="11"/>
  <c r="R846" i="11"/>
  <c r="K846" i="11"/>
  <c r="S846" i="11" s="1"/>
  <c r="F846" i="11"/>
  <c r="A846" i="11" s="1"/>
  <c r="O845" i="11"/>
  <c r="N845" i="11"/>
  <c r="M845" i="11"/>
  <c r="M844" i="11" s="1"/>
  <c r="L845" i="11"/>
  <c r="K845" i="11" s="1"/>
  <c r="H845" i="11"/>
  <c r="H844" i="11" s="1"/>
  <c r="G845" i="11"/>
  <c r="E845" i="11"/>
  <c r="D845" i="11"/>
  <c r="O844" i="11"/>
  <c r="N844" i="11"/>
  <c r="L844" i="11"/>
  <c r="K844" i="11" s="1"/>
  <c r="G844" i="11"/>
  <c r="D844" i="11"/>
  <c r="K843" i="11"/>
  <c r="S843" i="11" s="1"/>
  <c r="F843" i="11"/>
  <c r="R842" i="11"/>
  <c r="K842" i="11"/>
  <c r="S842" i="11" s="1"/>
  <c r="F842" i="11"/>
  <c r="A842" i="11" s="1"/>
  <c r="S841" i="11"/>
  <c r="R841" i="11"/>
  <c r="K841" i="11"/>
  <c r="F841" i="11"/>
  <c r="A841" i="11"/>
  <c r="S840" i="11"/>
  <c r="K840" i="11"/>
  <c r="F840" i="11"/>
  <c r="R840" i="11" s="1"/>
  <c r="A840" i="11"/>
  <c r="K839" i="11"/>
  <c r="S839" i="11" s="1"/>
  <c r="F839" i="11"/>
  <c r="R838" i="11"/>
  <c r="K838" i="11"/>
  <c r="S838" i="11" s="1"/>
  <c r="F838" i="11"/>
  <c r="A838" i="11" s="1"/>
  <c r="S837" i="11"/>
  <c r="R837" i="11"/>
  <c r="K837" i="11"/>
  <c r="F837" i="11"/>
  <c r="A837" i="11"/>
  <c r="S836" i="11"/>
  <c r="K836" i="11"/>
  <c r="F836" i="11"/>
  <c r="K835" i="11"/>
  <c r="S835" i="11" s="1"/>
  <c r="F835" i="11"/>
  <c r="R834" i="11"/>
  <c r="K834" i="11"/>
  <c r="S834" i="11" s="1"/>
  <c r="F834" i="11"/>
  <c r="A834" i="11" s="1"/>
  <c r="O833" i="11"/>
  <c r="N833" i="11"/>
  <c r="M833" i="11"/>
  <c r="M832" i="11" s="1"/>
  <c r="L833" i="11"/>
  <c r="J833" i="11"/>
  <c r="I833" i="11"/>
  <c r="I832" i="11" s="1"/>
  <c r="H833" i="11"/>
  <c r="H832" i="11" s="1"/>
  <c r="G833" i="11"/>
  <c r="E833" i="11"/>
  <c r="E832" i="11" s="1"/>
  <c r="D833" i="11"/>
  <c r="O832" i="11"/>
  <c r="N832" i="11"/>
  <c r="J832" i="11"/>
  <c r="G832" i="11"/>
  <c r="D832" i="11"/>
  <c r="O831" i="11"/>
  <c r="N831" i="11"/>
  <c r="M831" i="11"/>
  <c r="J831" i="11"/>
  <c r="I831" i="11"/>
  <c r="G831" i="11"/>
  <c r="F831" i="11"/>
  <c r="E831" i="11"/>
  <c r="N830" i="11"/>
  <c r="M830" i="11"/>
  <c r="L830" i="11"/>
  <c r="J830" i="11"/>
  <c r="H830" i="11"/>
  <c r="E830" i="11"/>
  <c r="D830" i="11"/>
  <c r="O829" i="11"/>
  <c r="M829" i="11"/>
  <c r="L829" i="11"/>
  <c r="I829" i="11"/>
  <c r="H829" i="11"/>
  <c r="G829" i="11"/>
  <c r="F829" i="11" s="1"/>
  <c r="E829" i="11"/>
  <c r="D829" i="11"/>
  <c r="O828" i="11"/>
  <c r="N828" i="11"/>
  <c r="J828" i="11"/>
  <c r="H828" i="11"/>
  <c r="G828" i="11"/>
  <c r="D828" i="11"/>
  <c r="M826" i="11"/>
  <c r="J826" i="11"/>
  <c r="I826" i="11"/>
  <c r="M825" i="11"/>
  <c r="L825" i="11"/>
  <c r="I825" i="11"/>
  <c r="H825" i="11"/>
  <c r="E825" i="11"/>
  <c r="O824" i="11"/>
  <c r="L824" i="11"/>
  <c r="H824" i="11"/>
  <c r="G824" i="11"/>
  <c r="D824" i="11"/>
  <c r="O823" i="11"/>
  <c r="O821" i="11" s="1"/>
  <c r="O820" i="11" s="1"/>
  <c r="N823" i="11"/>
  <c r="G823" i="11"/>
  <c r="O822" i="11"/>
  <c r="N822" i="11"/>
  <c r="J822" i="11"/>
  <c r="I822" i="11"/>
  <c r="G822" i="11"/>
  <c r="E822" i="11"/>
  <c r="K819" i="11"/>
  <c r="S819" i="11" s="1"/>
  <c r="F819" i="11"/>
  <c r="R818" i="11"/>
  <c r="K818" i="11"/>
  <c r="S818" i="11" s="1"/>
  <c r="F818" i="11"/>
  <c r="A818" i="11" s="1"/>
  <c r="S817" i="11"/>
  <c r="R817" i="11"/>
  <c r="K817" i="11"/>
  <c r="F817" i="11"/>
  <c r="A817" i="11"/>
  <c r="S816" i="11"/>
  <c r="K816" i="11"/>
  <c r="F816" i="11"/>
  <c r="R816" i="11" s="1"/>
  <c r="K815" i="11"/>
  <c r="S815" i="11" s="1"/>
  <c r="F815" i="11"/>
  <c r="R814" i="11"/>
  <c r="K814" i="11"/>
  <c r="S814" i="11" s="1"/>
  <c r="F814" i="11"/>
  <c r="A814" i="11" s="1"/>
  <c r="S813" i="11"/>
  <c r="R813" i="11"/>
  <c r="K813" i="11"/>
  <c r="F813" i="11"/>
  <c r="A813" i="11"/>
  <c r="S812" i="11"/>
  <c r="K812" i="11"/>
  <c r="F812" i="11"/>
  <c r="R812" i="11" s="1"/>
  <c r="K811" i="11"/>
  <c r="S811" i="11" s="1"/>
  <c r="F811" i="11"/>
  <c r="R810" i="11"/>
  <c r="K810" i="11"/>
  <c r="S810" i="11" s="1"/>
  <c r="F810" i="11"/>
  <c r="A810" i="11" s="1"/>
  <c r="O809" i="11"/>
  <c r="N809" i="11"/>
  <c r="M809" i="11"/>
  <c r="M808" i="11" s="1"/>
  <c r="L809" i="11"/>
  <c r="J809" i="11"/>
  <c r="I809" i="11"/>
  <c r="I808" i="11" s="1"/>
  <c r="H809" i="11"/>
  <c r="H808" i="11" s="1"/>
  <c r="G809" i="11"/>
  <c r="E809" i="11"/>
  <c r="E808" i="11" s="1"/>
  <c r="D809" i="11"/>
  <c r="O808" i="11"/>
  <c r="N808" i="11"/>
  <c r="L808" i="11"/>
  <c r="K808" i="11" s="1"/>
  <c r="J808" i="11"/>
  <c r="G808" i="11"/>
  <c r="D808" i="11"/>
  <c r="K807" i="11"/>
  <c r="S807" i="11" s="1"/>
  <c r="F807" i="11"/>
  <c r="R806" i="11"/>
  <c r="K806" i="11"/>
  <c r="S806" i="11" s="1"/>
  <c r="F806" i="11"/>
  <c r="A806" i="11" s="1"/>
  <c r="S805" i="11"/>
  <c r="R805" i="11"/>
  <c r="K805" i="11"/>
  <c r="F805" i="11"/>
  <c r="A805" i="11"/>
  <c r="S804" i="11"/>
  <c r="K804" i="11"/>
  <c r="F804" i="11"/>
  <c r="R804" i="11" s="1"/>
  <c r="A804" i="11"/>
  <c r="K803" i="11"/>
  <c r="S803" i="11" s="1"/>
  <c r="F803" i="11"/>
  <c r="K802" i="11"/>
  <c r="S802" i="11" s="1"/>
  <c r="F802" i="11"/>
  <c r="R801" i="11"/>
  <c r="K801" i="11"/>
  <c r="S801" i="11" s="1"/>
  <c r="F801" i="11"/>
  <c r="A801" i="11"/>
  <c r="S800" i="11"/>
  <c r="R800" i="11"/>
  <c r="K800" i="11"/>
  <c r="F800" i="11"/>
  <c r="A800" i="11" s="1"/>
  <c r="K799" i="11"/>
  <c r="S799" i="11" s="1"/>
  <c r="F799" i="11"/>
  <c r="R799" i="11" s="1"/>
  <c r="R798" i="11"/>
  <c r="K798" i="11"/>
  <c r="S798" i="11" s="1"/>
  <c r="F798" i="11"/>
  <c r="A798" i="11" s="1"/>
  <c r="O797" i="11"/>
  <c r="O796" i="11" s="1"/>
  <c r="N797" i="11"/>
  <c r="M797" i="11"/>
  <c r="M796" i="11" s="1"/>
  <c r="L797" i="11"/>
  <c r="K797" i="11" s="1"/>
  <c r="J797" i="11"/>
  <c r="I797" i="11"/>
  <c r="I796" i="11" s="1"/>
  <c r="H797" i="11"/>
  <c r="H796" i="11" s="1"/>
  <c r="F796" i="11" s="1"/>
  <c r="R796" i="11" s="1"/>
  <c r="G797" i="11"/>
  <c r="G796" i="11" s="1"/>
  <c r="E797" i="11"/>
  <c r="E796" i="11" s="1"/>
  <c r="D797" i="11"/>
  <c r="N796" i="11"/>
  <c r="J796" i="11"/>
  <c r="D796" i="11"/>
  <c r="S795" i="11"/>
  <c r="K795" i="11"/>
  <c r="F795" i="11"/>
  <c r="R795" i="11" s="1"/>
  <c r="R794" i="11"/>
  <c r="K794" i="11"/>
  <c r="S794" i="11" s="1"/>
  <c r="F794" i="11"/>
  <c r="A794" i="11" s="1"/>
  <c r="R793" i="11"/>
  <c r="K793" i="11"/>
  <c r="S793" i="11" s="1"/>
  <c r="F793" i="11"/>
  <c r="A793" i="11"/>
  <c r="S792" i="11"/>
  <c r="R792" i="11"/>
  <c r="K792" i="11"/>
  <c r="F792" i="11"/>
  <c r="A792" i="11"/>
  <c r="S791" i="11"/>
  <c r="K791" i="11"/>
  <c r="J791" i="11"/>
  <c r="J785" i="11" s="1"/>
  <c r="I791" i="11"/>
  <c r="I785" i="11" s="1"/>
  <c r="I784" i="11" s="1"/>
  <c r="H791" i="11"/>
  <c r="G791" i="11"/>
  <c r="R790" i="11"/>
  <c r="K790" i="11"/>
  <c r="S790" i="11" s="1"/>
  <c r="F790" i="11"/>
  <c r="A790" i="11" s="1"/>
  <c r="S789" i="11"/>
  <c r="R789" i="11"/>
  <c r="K789" i="11"/>
  <c r="F789" i="11"/>
  <c r="A789" i="11"/>
  <c r="S788" i="11"/>
  <c r="K788" i="11"/>
  <c r="F788" i="11"/>
  <c r="R788" i="11" s="1"/>
  <c r="S787" i="11"/>
  <c r="K787" i="11"/>
  <c r="F787" i="11"/>
  <c r="R787" i="11" s="1"/>
  <c r="K786" i="11"/>
  <c r="S786" i="11" s="1"/>
  <c r="F786" i="11"/>
  <c r="O785" i="11"/>
  <c r="N785" i="11"/>
  <c r="M785" i="11"/>
  <c r="M784" i="11" s="1"/>
  <c r="L785" i="11"/>
  <c r="H785" i="11"/>
  <c r="H784" i="11" s="1"/>
  <c r="G785" i="11"/>
  <c r="E785" i="11"/>
  <c r="E784" i="11" s="1"/>
  <c r="D785" i="11"/>
  <c r="O784" i="11"/>
  <c r="N784" i="11"/>
  <c r="L784" i="11"/>
  <c r="K784" i="11" s="1"/>
  <c r="J784" i="11"/>
  <c r="G784" i="11"/>
  <c r="F784" i="11"/>
  <c r="K783" i="11"/>
  <c r="S783" i="11" s="1"/>
  <c r="F783" i="11"/>
  <c r="R783" i="11" s="1"/>
  <c r="A783" i="11"/>
  <c r="R782" i="11"/>
  <c r="K782" i="11"/>
  <c r="S782" i="11" s="1"/>
  <c r="F782" i="11"/>
  <c r="A782" i="11" s="1"/>
  <c r="R781" i="11"/>
  <c r="K781" i="11"/>
  <c r="S781" i="11" s="1"/>
  <c r="F781" i="11"/>
  <c r="A781" i="11"/>
  <c r="S780" i="11"/>
  <c r="R780" i="11"/>
  <c r="K780" i="11"/>
  <c r="F780" i="11"/>
  <c r="A780" i="11" s="1"/>
  <c r="S779" i="11"/>
  <c r="K779" i="11"/>
  <c r="I779" i="11"/>
  <c r="I773" i="11" s="1"/>
  <c r="I772" i="11" s="1"/>
  <c r="H779" i="11"/>
  <c r="S778" i="11"/>
  <c r="K778" i="11"/>
  <c r="F778" i="11"/>
  <c r="S777" i="11"/>
  <c r="K777" i="11"/>
  <c r="F777" i="11"/>
  <c r="R776" i="11"/>
  <c r="K776" i="11"/>
  <c r="S776" i="11" s="1"/>
  <c r="F776" i="11"/>
  <c r="A776" i="11" s="1"/>
  <c r="R775" i="11"/>
  <c r="K775" i="11"/>
  <c r="S775" i="11" s="1"/>
  <c r="F775" i="11"/>
  <c r="A775" i="11"/>
  <c r="S774" i="11"/>
  <c r="R774" i="11"/>
  <c r="K774" i="11"/>
  <c r="F774" i="11"/>
  <c r="A774" i="11"/>
  <c r="O773" i="11"/>
  <c r="O772" i="11" s="1"/>
  <c r="N773" i="11"/>
  <c r="M773" i="11"/>
  <c r="L773" i="11"/>
  <c r="K773" i="11"/>
  <c r="S773" i="11" s="1"/>
  <c r="J773" i="11"/>
  <c r="G773" i="11"/>
  <c r="G772" i="11" s="1"/>
  <c r="E773" i="11"/>
  <c r="D773" i="11"/>
  <c r="N772" i="11"/>
  <c r="M772" i="11"/>
  <c r="L772" i="11"/>
  <c r="J772" i="11"/>
  <c r="E772" i="11"/>
  <c r="D772" i="11"/>
  <c r="S771" i="11"/>
  <c r="R771" i="11"/>
  <c r="K771" i="11"/>
  <c r="F771" i="11"/>
  <c r="A771" i="11"/>
  <c r="S770" i="11"/>
  <c r="K770" i="11"/>
  <c r="F770" i="11"/>
  <c r="R770" i="11" s="1"/>
  <c r="K769" i="11"/>
  <c r="S769" i="11" s="1"/>
  <c r="F769" i="11"/>
  <c r="K768" i="11"/>
  <c r="S768" i="11" s="1"/>
  <c r="F768" i="11"/>
  <c r="S767" i="11"/>
  <c r="R767" i="11"/>
  <c r="K767" i="11"/>
  <c r="F767" i="11"/>
  <c r="A767" i="11"/>
  <c r="S766" i="11"/>
  <c r="K766" i="11"/>
  <c r="F766" i="11"/>
  <c r="S765" i="11"/>
  <c r="K765" i="11"/>
  <c r="F765" i="11"/>
  <c r="R764" i="11"/>
  <c r="K764" i="11"/>
  <c r="S764" i="11" s="1"/>
  <c r="F764" i="11"/>
  <c r="A764" i="11" s="1"/>
  <c r="R763" i="11"/>
  <c r="K763" i="11"/>
  <c r="S763" i="11" s="1"/>
  <c r="F763" i="11"/>
  <c r="A763" i="11"/>
  <c r="S762" i="11"/>
  <c r="R762" i="11"/>
  <c r="K762" i="11"/>
  <c r="F762" i="11"/>
  <c r="A762" i="11"/>
  <c r="O761" i="11"/>
  <c r="O760" i="11" s="1"/>
  <c r="N761" i="11"/>
  <c r="M761" i="11"/>
  <c r="L761" i="11"/>
  <c r="J761" i="11"/>
  <c r="I761" i="11"/>
  <c r="I760" i="11" s="1"/>
  <c r="H761" i="11"/>
  <c r="G761" i="11"/>
  <c r="G760" i="11" s="1"/>
  <c r="E761" i="11"/>
  <c r="D761" i="11"/>
  <c r="N760" i="11"/>
  <c r="L760" i="11"/>
  <c r="J760" i="11"/>
  <c r="H760" i="11"/>
  <c r="E760" i="11"/>
  <c r="D760" i="11"/>
  <c r="O759" i="11"/>
  <c r="N759" i="11"/>
  <c r="M759" i="11"/>
  <c r="L759" i="11"/>
  <c r="K759" i="11"/>
  <c r="J759" i="11"/>
  <c r="I759" i="11"/>
  <c r="H759" i="11"/>
  <c r="G759" i="11"/>
  <c r="F759" i="11" s="1"/>
  <c r="E759" i="11"/>
  <c r="D759" i="11"/>
  <c r="O758" i="11"/>
  <c r="O554" i="11" s="1"/>
  <c r="O530" i="11" s="1"/>
  <c r="N758" i="11"/>
  <c r="M758" i="11"/>
  <c r="L758" i="11"/>
  <c r="L554" i="11" s="1"/>
  <c r="J758" i="11"/>
  <c r="I758" i="11"/>
  <c r="H758" i="11"/>
  <c r="G758" i="11"/>
  <c r="E758" i="11"/>
  <c r="D758" i="11"/>
  <c r="O757" i="11"/>
  <c r="N757" i="11"/>
  <c r="N553" i="11" s="1"/>
  <c r="M757" i="11"/>
  <c r="L757" i="11"/>
  <c r="J757" i="11"/>
  <c r="J553" i="11" s="1"/>
  <c r="J529" i="11" s="1"/>
  <c r="I757" i="11"/>
  <c r="H757" i="11"/>
  <c r="G757" i="11"/>
  <c r="F757" i="11"/>
  <c r="A757" i="11" s="1"/>
  <c r="E757" i="11"/>
  <c r="D757" i="11"/>
  <c r="O756" i="11"/>
  <c r="N756" i="11"/>
  <c r="M756" i="11"/>
  <c r="M552" i="11" s="1"/>
  <c r="M528" i="11" s="1"/>
  <c r="L756" i="11"/>
  <c r="J756" i="11"/>
  <c r="I756" i="11"/>
  <c r="H756" i="11"/>
  <c r="F756" i="11" s="1"/>
  <c r="R756" i="11" s="1"/>
  <c r="G756" i="11"/>
  <c r="E756" i="11"/>
  <c r="D756" i="11"/>
  <c r="O755" i="11"/>
  <c r="N755" i="11"/>
  <c r="M755" i="11"/>
  <c r="L755" i="11"/>
  <c r="K755" i="11" s="1"/>
  <c r="S755" i="11" s="1"/>
  <c r="J755" i="11"/>
  <c r="I755" i="11"/>
  <c r="H755" i="11"/>
  <c r="G755" i="11"/>
  <c r="E755" i="11"/>
  <c r="D755" i="11"/>
  <c r="O754" i="11"/>
  <c r="O550" i="11" s="1"/>
  <c r="N754" i="11"/>
  <c r="K754" i="11" s="1"/>
  <c r="M754" i="11"/>
  <c r="L754" i="11"/>
  <c r="J754" i="11"/>
  <c r="F754" i="11" s="1"/>
  <c r="A754" i="11" s="1"/>
  <c r="I754" i="11"/>
  <c r="H754" i="11"/>
  <c r="G754" i="11"/>
  <c r="G550" i="11" s="1"/>
  <c r="E754" i="11"/>
  <c r="D754" i="11"/>
  <c r="O753" i="11"/>
  <c r="N753" i="11"/>
  <c r="M753" i="11"/>
  <c r="K753" i="11" s="1"/>
  <c r="L753" i="11"/>
  <c r="J753" i="11"/>
  <c r="I753" i="11"/>
  <c r="H753" i="11"/>
  <c r="G753" i="11"/>
  <c r="F753" i="11" s="1"/>
  <c r="A753" i="11" s="1"/>
  <c r="E753" i="11"/>
  <c r="E749" i="11" s="1"/>
  <c r="D753" i="11"/>
  <c r="O752" i="11"/>
  <c r="N752" i="11"/>
  <c r="M752" i="11"/>
  <c r="L752" i="11"/>
  <c r="K752" i="11" s="1"/>
  <c r="J752" i="11"/>
  <c r="J548" i="11" s="1"/>
  <c r="J524" i="11" s="1"/>
  <c r="I752" i="11"/>
  <c r="H752" i="11"/>
  <c r="G752" i="11"/>
  <c r="F752" i="11"/>
  <c r="R752" i="11" s="1"/>
  <c r="E752" i="11"/>
  <c r="S752" i="11" s="1"/>
  <c r="D752" i="11"/>
  <c r="O751" i="11"/>
  <c r="N751" i="11"/>
  <c r="M751" i="11"/>
  <c r="L751" i="11"/>
  <c r="J751" i="11"/>
  <c r="I751" i="11"/>
  <c r="I749" i="11" s="1"/>
  <c r="H751" i="11"/>
  <c r="H547" i="11" s="1"/>
  <c r="G751" i="11"/>
  <c r="G749" i="11" s="1"/>
  <c r="E751" i="11"/>
  <c r="D751" i="11"/>
  <c r="D547" i="11" s="1"/>
  <c r="O750" i="11"/>
  <c r="N750" i="11"/>
  <c r="N749" i="11" s="1"/>
  <c r="N748" i="11" s="1"/>
  <c r="M750" i="11"/>
  <c r="L750" i="11"/>
  <c r="J750" i="11"/>
  <c r="I750" i="11"/>
  <c r="H750" i="11"/>
  <c r="G750" i="11"/>
  <c r="F750" i="11"/>
  <c r="E750" i="11"/>
  <c r="D750" i="11"/>
  <c r="O749" i="11"/>
  <c r="O748" i="11" s="1"/>
  <c r="I748" i="11"/>
  <c r="E748" i="11"/>
  <c r="R747" i="11"/>
  <c r="K747" i="11"/>
  <c r="S747" i="11" s="1"/>
  <c r="F747" i="11"/>
  <c r="A747" i="11"/>
  <c r="R746" i="11"/>
  <c r="K746" i="11"/>
  <c r="S746" i="11" s="1"/>
  <c r="F746" i="11"/>
  <c r="A746" i="11" s="1"/>
  <c r="S745" i="11"/>
  <c r="R745" i="11"/>
  <c r="K745" i="11"/>
  <c r="F745" i="11"/>
  <c r="A745" i="11"/>
  <c r="S744" i="11"/>
  <c r="K744" i="11"/>
  <c r="F744" i="11"/>
  <c r="K743" i="11"/>
  <c r="S743" i="11" s="1"/>
  <c r="F743" i="11"/>
  <c r="R742" i="11"/>
  <c r="K742" i="11"/>
  <c r="S742" i="11" s="1"/>
  <c r="F742" i="11"/>
  <c r="A742" i="11" s="1"/>
  <c r="S741" i="11"/>
  <c r="R741" i="11"/>
  <c r="K741" i="11"/>
  <c r="F741" i="11"/>
  <c r="A741" i="11"/>
  <c r="S740" i="11"/>
  <c r="K740" i="11"/>
  <c r="F740" i="11"/>
  <c r="R740" i="11" s="1"/>
  <c r="A740" i="11"/>
  <c r="K739" i="11"/>
  <c r="S739" i="11" s="1"/>
  <c r="F739" i="11"/>
  <c r="R738" i="11"/>
  <c r="K738" i="11"/>
  <c r="S738" i="11" s="1"/>
  <c r="F738" i="11"/>
  <c r="A738" i="11" s="1"/>
  <c r="O737" i="11"/>
  <c r="N737" i="11"/>
  <c r="M737" i="11"/>
  <c r="M736" i="11" s="1"/>
  <c r="L737" i="11"/>
  <c r="J737" i="11"/>
  <c r="I737" i="11"/>
  <c r="I736" i="11" s="1"/>
  <c r="H737" i="11"/>
  <c r="G737" i="11"/>
  <c r="E737" i="11"/>
  <c r="D737" i="11"/>
  <c r="O736" i="11"/>
  <c r="N736" i="11"/>
  <c r="L736" i="11"/>
  <c r="K736" i="11" s="1"/>
  <c r="J736" i="11"/>
  <c r="H736" i="11"/>
  <c r="G736" i="11"/>
  <c r="K735" i="11"/>
  <c r="S735" i="11" s="1"/>
  <c r="F735" i="11"/>
  <c r="R734" i="11"/>
  <c r="K734" i="11"/>
  <c r="S734" i="11" s="1"/>
  <c r="F734" i="11"/>
  <c r="A734" i="11" s="1"/>
  <c r="S733" i="11"/>
  <c r="R733" i="11"/>
  <c r="K733" i="11"/>
  <c r="F733" i="11"/>
  <c r="A733" i="11"/>
  <c r="S732" i="11"/>
  <c r="K732" i="11"/>
  <c r="F732" i="11"/>
  <c r="R732" i="11" s="1"/>
  <c r="A732" i="11"/>
  <c r="K731" i="11"/>
  <c r="S731" i="11" s="1"/>
  <c r="F731" i="11"/>
  <c r="R730" i="11"/>
  <c r="K730" i="11"/>
  <c r="S730" i="11" s="1"/>
  <c r="F730" i="11"/>
  <c r="A730" i="11" s="1"/>
  <c r="S729" i="11"/>
  <c r="R729" i="11"/>
  <c r="K729" i="11"/>
  <c r="F729" i="11"/>
  <c r="A729" i="11"/>
  <c r="S728" i="11"/>
  <c r="K728" i="11"/>
  <c r="F728" i="11"/>
  <c r="R728" i="11" s="1"/>
  <c r="K727" i="11"/>
  <c r="S727" i="11" s="1"/>
  <c r="F727" i="11"/>
  <c r="R726" i="11"/>
  <c r="K726" i="11"/>
  <c r="S726" i="11" s="1"/>
  <c r="F726" i="11"/>
  <c r="A726" i="11" s="1"/>
  <c r="O725" i="11"/>
  <c r="N725" i="11"/>
  <c r="M725" i="11"/>
  <c r="M724" i="11" s="1"/>
  <c r="L725" i="11"/>
  <c r="J725" i="11"/>
  <c r="I725" i="11"/>
  <c r="I724" i="11" s="1"/>
  <c r="H725" i="11"/>
  <c r="H724" i="11" s="1"/>
  <c r="G725" i="11"/>
  <c r="E725" i="11"/>
  <c r="E724" i="11" s="1"/>
  <c r="D725" i="11"/>
  <c r="O724" i="11"/>
  <c r="N724" i="11"/>
  <c r="L724" i="11"/>
  <c r="K724" i="11" s="1"/>
  <c r="J724" i="11"/>
  <c r="G724" i="11"/>
  <c r="F724" i="11" s="1"/>
  <c r="D724" i="11"/>
  <c r="R724" i="11" s="1"/>
  <c r="K723" i="11"/>
  <c r="S723" i="11" s="1"/>
  <c r="F723" i="11"/>
  <c r="R722" i="11"/>
  <c r="K722" i="11"/>
  <c r="S722" i="11" s="1"/>
  <c r="F722" i="11"/>
  <c r="A722" i="11" s="1"/>
  <c r="S721" i="11"/>
  <c r="R721" i="11"/>
  <c r="K721" i="11"/>
  <c r="F721" i="11"/>
  <c r="A721" i="11"/>
  <c r="S720" i="11"/>
  <c r="K720" i="11"/>
  <c r="F720" i="11"/>
  <c r="R720" i="11" s="1"/>
  <c r="A720" i="11"/>
  <c r="K719" i="11"/>
  <c r="S719" i="11" s="1"/>
  <c r="F719" i="11"/>
  <c r="R718" i="11"/>
  <c r="K718" i="11"/>
  <c r="S718" i="11" s="1"/>
  <c r="F718" i="11"/>
  <c r="A718" i="11" s="1"/>
  <c r="S717" i="11"/>
  <c r="R717" i="11"/>
  <c r="K717" i="11"/>
  <c r="F717" i="11"/>
  <c r="A717" i="11"/>
  <c r="S716" i="11"/>
  <c r="K716" i="11"/>
  <c r="F716" i="11"/>
  <c r="K715" i="11"/>
  <c r="S715" i="11" s="1"/>
  <c r="F715" i="11"/>
  <c r="R714" i="11"/>
  <c r="K714" i="11"/>
  <c r="S714" i="11" s="1"/>
  <c r="F714" i="11"/>
  <c r="A714" i="11" s="1"/>
  <c r="O713" i="11"/>
  <c r="N713" i="11"/>
  <c r="M713" i="11"/>
  <c r="M712" i="11" s="1"/>
  <c r="L713" i="11"/>
  <c r="J713" i="11"/>
  <c r="I713" i="11"/>
  <c r="I712" i="11" s="1"/>
  <c r="H713" i="11"/>
  <c r="H712" i="11" s="1"/>
  <c r="G713" i="11"/>
  <c r="F713" i="11" s="1"/>
  <c r="R713" i="11" s="1"/>
  <c r="E713" i="11"/>
  <c r="E712" i="11" s="1"/>
  <c r="D713" i="11"/>
  <c r="O712" i="11"/>
  <c r="N712" i="11"/>
  <c r="J712" i="11"/>
  <c r="G712" i="11"/>
  <c r="D712" i="11"/>
  <c r="O711" i="11"/>
  <c r="N711" i="11"/>
  <c r="M711" i="11"/>
  <c r="L711" i="11"/>
  <c r="K711" i="11"/>
  <c r="J711" i="11"/>
  <c r="I711" i="11"/>
  <c r="H711" i="11"/>
  <c r="G711" i="11"/>
  <c r="F711" i="11" s="1"/>
  <c r="A711" i="11" s="1"/>
  <c r="E711" i="11"/>
  <c r="S711" i="11" s="1"/>
  <c r="D711" i="11"/>
  <c r="R711" i="11" s="1"/>
  <c r="O710" i="11"/>
  <c r="N710" i="11"/>
  <c r="M710" i="11"/>
  <c r="L710" i="11"/>
  <c r="J710" i="11"/>
  <c r="I710" i="11"/>
  <c r="H710" i="11"/>
  <c r="G710" i="11"/>
  <c r="F710" i="11"/>
  <c r="E710" i="11"/>
  <c r="D710" i="11"/>
  <c r="O709" i="11"/>
  <c r="N709" i="11"/>
  <c r="M709" i="11"/>
  <c r="L709" i="11"/>
  <c r="J709" i="11"/>
  <c r="I709" i="11"/>
  <c r="H709" i="11"/>
  <c r="G709" i="11"/>
  <c r="F709" i="11" s="1"/>
  <c r="R709" i="11" s="1"/>
  <c r="E709" i="11"/>
  <c r="D709" i="11"/>
  <c r="O708" i="11"/>
  <c r="N708" i="11"/>
  <c r="M708" i="11"/>
  <c r="L708" i="11"/>
  <c r="K708" i="11"/>
  <c r="J708" i="11"/>
  <c r="I708" i="11"/>
  <c r="H708" i="11"/>
  <c r="G708" i="11"/>
  <c r="F708" i="11" s="1"/>
  <c r="E708" i="11"/>
  <c r="D708" i="11"/>
  <c r="O707" i="11"/>
  <c r="N707" i="11"/>
  <c r="K707" i="11" s="1"/>
  <c r="M707" i="11"/>
  <c r="L707" i="11"/>
  <c r="J707" i="11"/>
  <c r="F707" i="11" s="1"/>
  <c r="A707" i="11" s="1"/>
  <c r="I707" i="11"/>
  <c r="H707" i="11"/>
  <c r="G707" i="11"/>
  <c r="E707" i="11"/>
  <c r="D707" i="11"/>
  <c r="O706" i="11"/>
  <c r="N706" i="11"/>
  <c r="M706" i="11"/>
  <c r="L706" i="11"/>
  <c r="K706" i="11" s="1"/>
  <c r="S706" i="11" s="1"/>
  <c r="J706" i="11"/>
  <c r="I706" i="11"/>
  <c r="H706" i="11"/>
  <c r="G706" i="11"/>
  <c r="F706" i="11"/>
  <c r="E706" i="11"/>
  <c r="D706" i="11"/>
  <c r="R706" i="11" s="1"/>
  <c r="O705" i="11"/>
  <c r="N705" i="11"/>
  <c r="M705" i="11"/>
  <c r="M549" i="11" s="1"/>
  <c r="L705" i="11"/>
  <c r="J705" i="11"/>
  <c r="I705" i="11"/>
  <c r="H705" i="11"/>
  <c r="H549" i="11" s="1"/>
  <c r="G705" i="11"/>
  <c r="E705" i="11"/>
  <c r="D705" i="11"/>
  <c r="O704" i="11"/>
  <c r="N704" i="11"/>
  <c r="M704" i="11"/>
  <c r="L704" i="11"/>
  <c r="J704" i="11"/>
  <c r="I704" i="11"/>
  <c r="H704" i="11"/>
  <c r="H701" i="11" s="1"/>
  <c r="H700" i="11" s="1"/>
  <c r="G704" i="11"/>
  <c r="E704" i="11"/>
  <c r="D704" i="11"/>
  <c r="O703" i="11"/>
  <c r="N703" i="11"/>
  <c r="M703" i="11"/>
  <c r="L703" i="11"/>
  <c r="K703" i="11"/>
  <c r="J703" i="11"/>
  <c r="I703" i="11"/>
  <c r="H703" i="11"/>
  <c r="G703" i="11"/>
  <c r="F703" i="11" s="1"/>
  <c r="A703" i="11" s="1"/>
  <c r="E703" i="11"/>
  <c r="S703" i="11" s="1"/>
  <c r="D703" i="11"/>
  <c r="R703" i="11" s="1"/>
  <c r="O702" i="11"/>
  <c r="N702" i="11"/>
  <c r="M702" i="11"/>
  <c r="L702" i="11"/>
  <c r="J702" i="11"/>
  <c r="I702" i="11"/>
  <c r="H702" i="11"/>
  <c r="G702" i="11"/>
  <c r="F702" i="11"/>
  <c r="E702" i="11"/>
  <c r="D702" i="11"/>
  <c r="M701" i="11"/>
  <c r="M700" i="11" s="1"/>
  <c r="E701" i="11"/>
  <c r="K699" i="11"/>
  <c r="S699" i="11" s="1"/>
  <c r="F699" i="11"/>
  <c r="R698" i="11"/>
  <c r="K698" i="11"/>
  <c r="S698" i="11" s="1"/>
  <c r="F698" i="11"/>
  <c r="A698" i="11" s="1"/>
  <c r="S697" i="11"/>
  <c r="R697" i="11"/>
  <c r="K697" i="11"/>
  <c r="F697" i="11"/>
  <c r="A697" i="11"/>
  <c r="S696" i="11"/>
  <c r="K696" i="11"/>
  <c r="F696" i="11"/>
  <c r="R696" i="11" s="1"/>
  <c r="A696" i="11"/>
  <c r="K695" i="11"/>
  <c r="S695" i="11" s="1"/>
  <c r="F695" i="11"/>
  <c r="R694" i="11"/>
  <c r="K694" i="11"/>
  <c r="S694" i="11" s="1"/>
  <c r="F694" i="11"/>
  <c r="A694" i="11" s="1"/>
  <c r="S693" i="11"/>
  <c r="R693" i="11"/>
  <c r="K693" i="11"/>
  <c r="F693" i="11"/>
  <c r="A693" i="11"/>
  <c r="S692" i="11"/>
  <c r="K692" i="11"/>
  <c r="F692" i="11"/>
  <c r="K691" i="11"/>
  <c r="S691" i="11" s="1"/>
  <c r="F691" i="11"/>
  <c r="R690" i="11"/>
  <c r="K690" i="11"/>
  <c r="S690" i="11" s="1"/>
  <c r="F690" i="11"/>
  <c r="A690" i="11" s="1"/>
  <c r="O689" i="11"/>
  <c r="N689" i="11"/>
  <c r="M689" i="11"/>
  <c r="M688" i="11" s="1"/>
  <c r="L689" i="11"/>
  <c r="J689" i="11"/>
  <c r="I689" i="11"/>
  <c r="I688" i="11" s="1"/>
  <c r="H689" i="11"/>
  <c r="H688" i="11" s="1"/>
  <c r="G689" i="11"/>
  <c r="E689" i="11"/>
  <c r="E688" i="11" s="1"/>
  <c r="D689" i="11"/>
  <c r="O688" i="11"/>
  <c r="N688" i="11"/>
  <c r="J688" i="11"/>
  <c r="G688" i="11"/>
  <c r="D688" i="11"/>
  <c r="K687" i="11"/>
  <c r="S687" i="11" s="1"/>
  <c r="F687" i="11"/>
  <c r="R686" i="11"/>
  <c r="K686" i="11"/>
  <c r="S686" i="11" s="1"/>
  <c r="F686" i="11"/>
  <c r="A686" i="11" s="1"/>
  <c r="S685" i="11"/>
  <c r="R685" i="11"/>
  <c r="K685" i="11"/>
  <c r="F685" i="11"/>
  <c r="A685" i="11"/>
  <c r="S684" i="11"/>
  <c r="K684" i="11"/>
  <c r="F684" i="11"/>
  <c r="R684" i="11" s="1"/>
  <c r="K683" i="11"/>
  <c r="S683" i="11" s="1"/>
  <c r="F683" i="11"/>
  <c r="R682" i="11"/>
  <c r="K682" i="11"/>
  <c r="S682" i="11" s="1"/>
  <c r="F682" i="11"/>
  <c r="A682" i="11" s="1"/>
  <c r="S681" i="11"/>
  <c r="R681" i="11"/>
  <c r="K681" i="11"/>
  <c r="F681" i="11"/>
  <c r="A681" i="11"/>
  <c r="S680" i="11"/>
  <c r="K680" i="11"/>
  <c r="F680" i="11"/>
  <c r="R680" i="11" s="1"/>
  <c r="K679" i="11"/>
  <c r="S679" i="11" s="1"/>
  <c r="F679" i="11"/>
  <c r="R678" i="11"/>
  <c r="K678" i="11"/>
  <c r="S678" i="11" s="1"/>
  <c r="F678" i="11"/>
  <c r="A678" i="11" s="1"/>
  <c r="O677" i="11"/>
  <c r="N677" i="11"/>
  <c r="M677" i="11"/>
  <c r="M676" i="11" s="1"/>
  <c r="L677" i="11"/>
  <c r="J677" i="11"/>
  <c r="I677" i="11"/>
  <c r="I676" i="11" s="1"/>
  <c r="H677" i="11"/>
  <c r="G677" i="11"/>
  <c r="F677" i="11" s="1"/>
  <c r="R677" i="11" s="1"/>
  <c r="E677" i="11"/>
  <c r="D677" i="11"/>
  <c r="D676" i="11" s="1"/>
  <c r="O676" i="11"/>
  <c r="N676" i="11"/>
  <c r="J676" i="11"/>
  <c r="H676" i="11"/>
  <c r="G676" i="11"/>
  <c r="K675" i="11"/>
  <c r="S675" i="11" s="1"/>
  <c r="F675" i="11"/>
  <c r="R674" i="11"/>
  <c r="K674" i="11"/>
  <c r="S674" i="11" s="1"/>
  <c r="F674" i="11"/>
  <c r="A674" i="11" s="1"/>
  <c r="S673" i="11"/>
  <c r="R673" i="11"/>
  <c r="K673" i="11"/>
  <c r="F673" i="11"/>
  <c r="A673" i="11"/>
  <c r="S672" i="11"/>
  <c r="K672" i="11"/>
  <c r="F672" i="11"/>
  <c r="K671" i="11"/>
  <c r="S671" i="11" s="1"/>
  <c r="F671" i="11"/>
  <c r="R670" i="11"/>
  <c r="K670" i="11"/>
  <c r="S670" i="11" s="1"/>
  <c r="F670" i="11"/>
  <c r="A670" i="11" s="1"/>
  <c r="S669" i="11"/>
  <c r="R669" i="11"/>
  <c r="K669" i="11"/>
  <c r="F669" i="11"/>
  <c r="A669" i="11"/>
  <c r="S668" i="11"/>
  <c r="K668" i="11"/>
  <c r="F668" i="11"/>
  <c r="R668" i="11" s="1"/>
  <c r="A668" i="11"/>
  <c r="K667" i="11"/>
  <c r="S667" i="11" s="1"/>
  <c r="F667" i="11"/>
  <c r="R666" i="11"/>
  <c r="K666" i="11"/>
  <c r="S666" i="11" s="1"/>
  <c r="F666" i="11"/>
  <c r="A666" i="11" s="1"/>
  <c r="O665" i="11"/>
  <c r="N665" i="11"/>
  <c r="M665" i="11"/>
  <c r="M664" i="11" s="1"/>
  <c r="L665" i="11"/>
  <c r="J665" i="11"/>
  <c r="I665" i="11"/>
  <c r="I664" i="11" s="1"/>
  <c r="H665" i="11"/>
  <c r="G665" i="11"/>
  <c r="E665" i="11"/>
  <c r="D665" i="11"/>
  <c r="O664" i="11"/>
  <c r="N664" i="11"/>
  <c r="L664" i="11"/>
  <c r="K664" i="11" s="1"/>
  <c r="J664" i="11"/>
  <c r="H664" i="11"/>
  <c r="G664" i="11"/>
  <c r="O663" i="11"/>
  <c r="N663" i="11"/>
  <c r="M663" i="11"/>
  <c r="L663" i="11"/>
  <c r="K663" i="11"/>
  <c r="J663" i="11"/>
  <c r="I663" i="11"/>
  <c r="H663" i="11"/>
  <c r="G663" i="11"/>
  <c r="F663" i="11" s="1"/>
  <c r="A663" i="11" s="1"/>
  <c r="E663" i="11"/>
  <c r="D663" i="11"/>
  <c r="O662" i="11"/>
  <c r="N662" i="11"/>
  <c r="M662" i="11"/>
  <c r="M554" i="11" s="1"/>
  <c r="M530" i="11" s="1"/>
  <c r="L662" i="11"/>
  <c r="J662" i="11"/>
  <c r="I662" i="11"/>
  <c r="H662" i="11"/>
  <c r="G662" i="11"/>
  <c r="F662" i="11"/>
  <c r="E662" i="11"/>
  <c r="D662" i="11"/>
  <c r="R662" i="11" s="1"/>
  <c r="O661" i="11"/>
  <c r="N661" i="11"/>
  <c r="M661" i="11"/>
  <c r="L661" i="11"/>
  <c r="J661" i="11"/>
  <c r="I661" i="11"/>
  <c r="I553" i="11" s="1"/>
  <c r="I529" i="11" s="1"/>
  <c r="H661" i="11"/>
  <c r="G661" i="11"/>
  <c r="E661" i="11"/>
  <c r="D661" i="11"/>
  <c r="O660" i="11"/>
  <c r="N660" i="11"/>
  <c r="M660" i="11"/>
  <c r="L660" i="11"/>
  <c r="K660" i="11" s="1"/>
  <c r="J660" i="11"/>
  <c r="I660" i="11"/>
  <c r="H660" i="11"/>
  <c r="H653" i="11" s="1"/>
  <c r="H652" i="11" s="1"/>
  <c r="G660" i="11"/>
  <c r="E660" i="11"/>
  <c r="D660" i="11"/>
  <c r="O659" i="11"/>
  <c r="N659" i="11"/>
  <c r="M659" i="11"/>
  <c r="L659" i="11"/>
  <c r="K659" i="11"/>
  <c r="J659" i="11"/>
  <c r="I659" i="11"/>
  <c r="H659" i="11"/>
  <c r="G659" i="11"/>
  <c r="F659" i="11" s="1"/>
  <c r="A659" i="11" s="1"/>
  <c r="E659" i="11"/>
  <c r="S659" i="11" s="1"/>
  <c r="D659" i="11"/>
  <c r="R659" i="11" s="1"/>
  <c r="O658" i="11"/>
  <c r="N658" i="11"/>
  <c r="M658" i="11"/>
  <c r="L658" i="11"/>
  <c r="J658" i="11"/>
  <c r="J550" i="11" s="1"/>
  <c r="J526" i="11" s="1"/>
  <c r="I658" i="11"/>
  <c r="H658" i="11"/>
  <c r="G658" i="11"/>
  <c r="F658" i="11"/>
  <c r="E658" i="11"/>
  <c r="D658" i="11"/>
  <c r="O657" i="11"/>
  <c r="N657" i="11"/>
  <c r="M657" i="11"/>
  <c r="L657" i="11"/>
  <c r="J657" i="11"/>
  <c r="I657" i="11"/>
  <c r="H657" i="11"/>
  <c r="G657" i="11"/>
  <c r="F657" i="11" s="1"/>
  <c r="R657" i="11" s="1"/>
  <c r="E657" i="11"/>
  <c r="D657" i="11"/>
  <c r="O656" i="11"/>
  <c r="N656" i="11"/>
  <c r="M656" i="11"/>
  <c r="L656" i="11"/>
  <c r="K656" i="11"/>
  <c r="J656" i="11"/>
  <c r="I656" i="11"/>
  <c r="H656" i="11"/>
  <c r="G656" i="11"/>
  <c r="F656" i="11" s="1"/>
  <c r="E656" i="11"/>
  <c r="S656" i="11" s="1"/>
  <c r="D656" i="11"/>
  <c r="R656" i="11" s="1"/>
  <c r="O655" i="11"/>
  <c r="N655" i="11"/>
  <c r="M655" i="11"/>
  <c r="L655" i="11"/>
  <c r="K655" i="11"/>
  <c r="J655" i="11"/>
  <c r="I655" i="11"/>
  <c r="H655" i="11"/>
  <c r="G655" i="11"/>
  <c r="G653" i="11" s="1"/>
  <c r="E655" i="11"/>
  <c r="D655" i="11"/>
  <c r="O654" i="11"/>
  <c r="N654" i="11"/>
  <c r="M654" i="11"/>
  <c r="M653" i="11" s="1"/>
  <c r="M652" i="11" s="1"/>
  <c r="L654" i="11"/>
  <c r="J654" i="11"/>
  <c r="I654" i="11"/>
  <c r="H654" i="11"/>
  <c r="G654" i="11"/>
  <c r="F654" i="11"/>
  <c r="E654" i="11"/>
  <c r="D654" i="11"/>
  <c r="R654" i="11" s="1"/>
  <c r="L653" i="11"/>
  <c r="I653" i="11"/>
  <c r="I652" i="11" s="1"/>
  <c r="K651" i="11"/>
  <c r="S651" i="11" s="1"/>
  <c r="F651" i="11"/>
  <c r="R650" i="11"/>
  <c r="K650" i="11"/>
  <c r="S650" i="11" s="1"/>
  <c r="F650" i="11"/>
  <c r="A650" i="11" s="1"/>
  <c r="S649" i="11"/>
  <c r="R649" i="11"/>
  <c r="K649" i="11"/>
  <c r="F649" i="11"/>
  <c r="A649" i="11"/>
  <c r="S648" i="11"/>
  <c r="K648" i="11"/>
  <c r="F648" i="11"/>
  <c r="K647" i="11"/>
  <c r="S647" i="11" s="1"/>
  <c r="F647" i="11"/>
  <c r="R646" i="11"/>
  <c r="K646" i="11"/>
  <c r="S646" i="11" s="1"/>
  <c r="F646" i="11"/>
  <c r="A646" i="11" s="1"/>
  <c r="S645" i="11"/>
  <c r="R645" i="11"/>
  <c r="K645" i="11"/>
  <c r="F645" i="11"/>
  <c r="A645" i="11"/>
  <c r="S644" i="11"/>
  <c r="K644" i="11"/>
  <c r="F644" i="11"/>
  <c r="R644" i="11" s="1"/>
  <c r="A644" i="11"/>
  <c r="K643" i="11"/>
  <c r="S643" i="11" s="1"/>
  <c r="F643" i="11"/>
  <c r="R642" i="11"/>
  <c r="K642" i="11"/>
  <c r="S642" i="11" s="1"/>
  <c r="F642" i="11"/>
  <c r="A642" i="11" s="1"/>
  <c r="O641" i="11"/>
  <c r="N641" i="11"/>
  <c r="M641" i="11"/>
  <c r="M640" i="11" s="1"/>
  <c r="L641" i="11"/>
  <c r="J641" i="11"/>
  <c r="I641" i="11"/>
  <c r="I640" i="11" s="1"/>
  <c r="H641" i="11"/>
  <c r="G641" i="11"/>
  <c r="E641" i="11"/>
  <c r="D641" i="11"/>
  <c r="O640" i="11"/>
  <c r="N640" i="11"/>
  <c r="L640" i="11"/>
  <c r="K640" i="11" s="1"/>
  <c r="J640" i="11"/>
  <c r="H640" i="11"/>
  <c r="G640" i="11"/>
  <c r="K639" i="11"/>
  <c r="S639" i="11" s="1"/>
  <c r="F639" i="11"/>
  <c r="R638" i="11"/>
  <c r="K638" i="11"/>
  <c r="S638" i="11" s="1"/>
  <c r="F638" i="11"/>
  <c r="A638" i="11" s="1"/>
  <c r="S637" i="11"/>
  <c r="R637" i="11"/>
  <c r="K637" i="11"/>
  <c r="F637" i="11"/>
  <c r="A637" i="11"/>
  <c r="S636" i="11"/>
  <c r="K636" i="11"/>
  <c r="F636" i="11"/>
  <c r="R636" i="11" s="1"/>
  <c r="A636" i="11"/>
  <c r="K635" i="11"/>
  <c r="S635" i="11" s="1"/>
  <c r="F635" i="11"/>
  <c r="R634" i="11"/>
  <c r="K634" i="11"/>
  <c r="S634" i="11" s="1"/>
  <c r="F634" i="11"/>
  <c r="A634" i="11" s="1"/>
  <c r="S633" i="11"/>
  <c r="R633" i="11"/>
  <c r="K633" i="11"/>
  <c r="F633" i="11"/>
  <c r="A633" i="11"/>
  <c r="S632" i="11"/>
  <c r="K632" i="11"/>
  <c r="F632" i="11"/>
  <c r="R632" i="11" s="1"/>
  <c r="K631" i="11"/>
  <c r="S631" i="11" s="1"/>
  <c r="F631" i="11"/>
  <c r="R630" i="11"/>
  <c r="K630" i="11"/>
  <c r="S630" i="11" s="1"/>
  <c r="F630" i="11"/>
  <c r="A630" i="11" s="1"/>
  <c r="O629" i="11"/>
  <c r="N629" i="11"/>
  <c r="M629" i="11"/>
  <c r="M628" i="11" s="1"/>
  <c r="L629" i="11"/>
  <c r="J629" i="11"/>
  <c r="I629" i="11"/>
  <c r="I628" i="11" s="1"/>
  <c r="H629" i="11"/>
  <c r="H628" i="11" s="1"/>
  <c r="G629" i="11"/>
  <c r="E629" i="11"/>
  <c r="E628" i="11" s="1"/>
  <c r="D629" i="11"/>
  <c r="D628" i="11" s="1"/>
  <c r="O628" i="11"/>
  <c r="N628" i="11"/>
  <c r="L628" i="11"/>
  <c r="K628" i="11" s="1"/>
  <c r="J628" i="11"/>
  <c r="G628" i="11"/>
  <c r="O627" i="11"/>
  <c r="N627" i="11"/>
  <c r="M627" i="11"/>
  <c r="L627" i="11"/>
  <c r="J627" i="11"/>
  <c r="J555" i="11" s="1"/>
  <c r="I627" i="11"/>
  <c r="H627" i="11"/>
  <c r="G627" i="11"/>
  <c r="F627" i="11"/>
  <c r="A627" i="11" s="1"/>
  <c r="E627" i="11"/>
  <c r="D627" i="11"/>
  <c r="O626" i="11"/>
  <c r="N626" i="11"/>
  <c r="M626" i="11"/>
  <c r="L626" i="11"/>
  <c r="K626" i="11" s="1"/>
  <c r="S626" i="11" s="1"/>
  <c r="J626" i="11"/>
  <c r="J554" i="11" s="1"/>
  <c r="I626" i="11"/>
  <c r="H626" i="11"/>
  <c r="G626" i="11"/>
  <c r="F626" i="11"/>
  <c r="E626" i="11"/>
  <c r="D626" i="11"/>
  <c r="O625" i="11"/>
  <c r="N625" i="11"/>
  <c r="M625" i="11"/>
  <c r="L625" i="11"/>
  <c r="J625" i="11"/>
  <c r="I625" i="11"/>
  <c r="H625" i="11"/>
  <c r="H553" i="11" s="1"/>
  <c r="H529" i="11" s="1"/>
  <c r="G625" i="11"/>
  <c r="E625" i="11"/>
  <c r="D625" i="11"/>
  <c r="O624" i="11"/>
  <c r="N624" i="11"/>
  <c r="M624" i="11"/>
  <c r="L624" i="11"/>
  <c r="K624" i="11" s="1"/>
  <c r="J624" i="11"/>
  <c r="I624" i="11"/>
  <c r="H624" i="11"/>
  <c r="H617" i="11" s="1"/>
  <c r="G624" i="11"/>
  <c r="E624" i="11"/>
  <c r="D624" i="11"/>
  <c r="O623" i="11"/>
  <c r="O551" i="11" s="1"/>
  <c r="N623" i="11"/>
  <c r="M623" i="11"/>
  <c r="L623" i="11"/>
  <c r="K623" i="11"/>
  <c r="J623" i="11"/>
  <c r="I623" i="11"/>
  <c r="H623" i="11"/>
  <c r="G623" i="11"/>
  <c r="E623" i="11"/>
  <c r="D623" i="11"/>
  <c r="O622" i="11"/>
  <c r="N622" i="11"/>
  <c r="M622" i="11"/>
  <c r="L622" i="11"/>
  <c r="J622" i="11"/>
  <c r="I622" i="11"/>
  <c r="F622" i="11" s="1"/>
  <c r="H622" i="11"/>
  <c r="G622" i="11"/>
  <c r="E622" i="11"/>
  <c r="E550" i="11" s="1"/>
  <c r="D622" i="11"/>
  <c r="R622" i="11" s="1"/>
  <c r="O621" i="11"/>
  <c r="N621" i="11"/>
  <c r="M621" i="11"/>
  <c r="L621" i="11"/>
  <c r="J621" i="11"/>
  <c r="I621" i="11"/>
  <c r="I549" i="11" s="1"/>
  <c r="I545" i="11" s="1"/>
  <c r="I544" i="11" s="1"/>
  <c r="H621" i="11"/>
  <c r="G621" i="11"/>
  <c r="E621" i="11"/>
  <c r="D621" i="11"/>
  <c r="O620" i="11"/>
  <c r="N620" i="11"/>
  <c r="M620" i="11"/>
  <c r="L620" i="11"/>
  <c r="K620" i="11" s="1"/>
  <c r="J620" i="11"/>
  <c r="I620" i="11"/>
  <c r="H620" i="11"/>
  <c r="G620" i="11"/>
  <c r="E620" i="11"/>
  <c r="D620" i="11"/>
  <c r="O619" i="11"/>
  <c r="N619" i="11"/>
  <c r="M619" i="11"/>
  <c r="L619" i="11"/>
  <c r="J619" i="11"/>
  <c r="J547" i="11" s="1"/>
  <c r="I619" i="11"/>
  <c r="H619" i="11"/>
  <c r="G619" i="11"/>
  <c r="E619" i="11"/>
  <c r="D619" i="11"/>
  <c r="O618" i="11"/>
  <c r="N618" i="11"/>
  <c r="M618" i="11"/>
  <c r="L618" i="11"/>
  <c r="K618" i="11" s="1"/>
  <c r="S618" i="11" s="1"/>
  <c r="J618" i="11"/>
  <c r="I618" i="11"/>
  <c r="H618" i="11"/>
  <c r="G618" i="11"/>
  <c r="F618" i="11"/>
  <c r="E618" i="11"/>
  <c r="D618" i="11"/>
  <c r="H616" i="11"/>
  <c r="K615" i="11"/>
  <c r="S615" i="11" s="1"/>
  <c r="F615" i="11"/>
  <c r="R614" i="11"/>
  <c r="K614" i="11"/>
  <c r="S614" i="11" s="1"/>
  <c r="F614" i="11"/>
  <c r="A614" i="11" s="1"/>
  <c r="S613" i="11"/>
  <c r="R613" i="11"/>
  <c r="K613" i="11"/>
  <c r="F613" i="11"/>
  <c r="A613" i="11"/>
  <c r="S612" i="11"/>
  <c r="K612" i="11"/>
  <c r="F612" i="11"/>
  <c r="R612" i="11" s="1"/>
  <c r="A612" i="11"/>
  <c r="K611" i="11"/>
  <c r="S611" i="11" s="1"/>
  <c r="F611" i="11"/>
  <c r="R610" i="11"/>
  <c r="K610" i="11"/>
  <c r="S610" i="11" s="1"/>
  <c r="F610" i="11"/>
  <c r="A610" i="11" s="1"/>
  <c r="S609" i="11"/>
  <c r="R609" i="11"/>
  <c r="K609" i="11"/>
  <c r="F609" i="11"/>
  <c r="A609" i="11"/>
  <c r="S608" i="11"/>
  <c r="K608" i="11"/>
  <c r="F608" i="11"/>
  <c r="R608" i="11" s="1"/>
  <c r="K607" i="11"/>
  <c r="S607" i="11" s="1"/>
  <c r="F607" i="11"/>
  <c r="R606" i="11"/>
  <c r="K606" i="11"/>
  <c r="S606" i="11" s="1"/>
  <c r="F606" i="11"/>
  <c r="A606" i="11" s="1"/>
  <c r="O605" i="11"/>
  <c r="N605" i="11"/>
  <c r="M605" i="11"/>
  <c r="M604" i="11" s="1"/>
  <c r="L605" i="11"/>
  <c r="J605" i="11"/>
  <c r="I605" i="11"/>
  <c r="I604" i="11" s="1"/>
  <c r="H605" i="11"/>
  <c r="H604" i="11" s="1"/>
  <c r="G605" i="11"/>
  <c r="E605" i="11"/>
  <c r="E604" i="11" s="1"/>
  <c r="D605" i="11"/>
  <c r="O604" i="11"/>
  <c r="N604" i="11"/>
  <c r="L604" i="11"/>
  <c r="K604" i="11" s="1"/>
  <c r="J604" i="11"/>
  <c r="G604" i="11"/>
  <c r="F604" i="11" s="1"/>
  <c r="D604" i="11"/>
  <c r="K603" i="11"/>
  <c r="S603" i="11" s="1"/>
  <c r="F603" i="11"/>
  <c r="R602" i="11"/>
  <c r="K602" i="11"/>
  <c r="S602" i="11" s="1"/>
  <c r="F602" i="11"/>
  <c r="A602" i="11" s="1"/>
  <c r="S601" i="11"/>
  <c r="R601" i="11"/>
  <c r="K601" i="11"/>
  <c r="F601" i="11"/>
  <c r="A601" i="11"/>
  <c r="S600" i="11"/>
  <c r="K600" i="11"/>
  <c r="F600" i="11"/>
  <c r="R600" i="11" s="1"/>
  <c r="A600" i="11"/>
  <c r="K599" i="11"/>
  <c r="S599" i="11" s="1"/>
  <c r="F599" i="11"/>
  <c r="R598" i="11"/>
  <c r="K598" i="11"/>
  <c r="S598" i="11" s="1"/>
  <c r="F598" i="11"/>
  <c r="A598" i="11" s="1"/>
  <c r="S597" i="11"/>
  <c r="R597" i="11"/>
  <c r="K597" i="11"/>
  <c r="F597" i="11"/>
  <c r="A597" i="11"/>
  <c r="S596" i="11"/>
  <c r="K596" i="11"/>
  <c r="F596" i="11"/>
  <c r="K595" i="11"/>
  <c r="S595" i="11" s="1"/>
  <c r="F595" i="11"/>
  <c r="R594" i="11"/>
  <c r="K594" i="11"/>
  <c r="S594" i="11" s="1"/>
  <c r="F594" i="11"/>
  <c r="A594" i="11" s="1"/>
  <c r="O593" i="11"/>
  <c r="N593" i="11"/>
  <c r="M593" i="11"/>
  <c r="M592" i="11" s="1"/>
  <c r="L593" i="11"/>
  <c r="J593" i="11"/>
  <c r="I593" i="11"/>
  <c r="I592" i="11" s="1"/>
  <c r="H593" i="11"/>
  <c r="H592" i="11" s="1"/>
  <c r="G593" i="11"/>
  <c r="E593" i="11"/>
  <c r="E592" i="11" s="1"/>
  <c r="D593" i="11"/>
  <c r="O592" i="11"/>
  <c r="N592" i="11"/>
  <c r="J592" i="11"/>
  <c r="G592" i="11"/>
  <c r="D592" i="11"/>
  <c r="K591" i="11"/>
  <c r="S591" i="11" s="1"/>
  <c r="F591" i="11"/>
  <c r="R590" i="11"/>
  <c r="K590" i="11"/>
  <c r="S590" i="11" s="1"/>
  <c r="F590" i="11"/>
  <c r="A590" i="11" s="1"/>
  <c r="S589" i="11"/>
  <c r="R589" i="11"/>
  <c r="K589" i="11"/>
  <c r="F589" i="11"/>
  <c r="A589" i="11"/>
  <c r="S588" i="11"/>
  <c r="K588" i="11"/>
  <c r="F588" i="11"/>
  <c r="R588" i="11" s="1"/>
  <c r="K587" i="11"/>
  <c r="S587" i="11" s="1"/>
  <c r="F587" i="11"/>
  <c r="R586" i="11"/>
  <c r="K586" i="11"/>
  <c r="S586" i="11" s="1"/>
  <c r="F586" i="11"/>
  <c r="A586" i="11" s="1"/>
  <c r="S585" i="11"/>
  <c r="R585" i="11"/>
  <c r="K585" i="11"/>
  <c r="F585" i="11"/>
  <c r="A585" i="11"/>
  <c r="S584" i="11"/>
  <c r="K584" i="11"/>
  <c r="F584" i="11"/>
  <c r="R584" i="11" s="1"/>
  <c r="A584" i="11"/>
  <c r="K583" i="11"/>
  <c r="S583" i="11" s="1"/>
  <c r="F583" i="11"/>
  <c r="R582" i="11"/>
  <c r="K582" i="11"/>
  <c r="S582" i="11" s="1"/>
  <c r="F582" i="11"/>
  <c r="A582" i="11" s="1"/>
  <c r="O581" i="11"/>
  <c r="N581" i="11"/>
  <c r="M581" i="11"/>
  <c r="M580" i="11" s="1"/>
  <c r="L581" i="11"/>
  <c r="J581" i="11"/>
  <c r="I581" i="11"/>
  <c r="I580" i="11" s="1"/>
  <c r="H581" i="11"/>
  <c r="G581" i="11"/>
  <c r="F581" i="11" s="1"/>
  <c r="R581" i="11" s="1"/>
  <c r="E581" i="11"/>
  <c r="D581" i="11"/>
  <c r="D580" i="11" s="1"/>
  <c r="O580" i="11"/>
  <c r="N580" i="11"/>
  <c r="J580" i="11"/>
  <c r="H580" i="11"/>
  <c r="G580" i="11"/>
  <c r="K579" i="11"/>
  <c r="S579" i="11" s="1"/>
  <c r="F579" i="11"/>
  <c r="R579" i="11" s="1"/>
  <c r="R578" i="11"/>
  <c r="K578" i="11"/>
  <c r="S578" i="11" s="1"/>
  <c r="F578" i="11"/>
  <c r="A578" i="11" s="1"/>
  <c r="R577" i="11"/>
  <c r="K577" i="11"/>
  <c r="S577" i="11" s="1"/>
  <c r="F577" i="11"/>
  <c r="A577" i="11"/>
  <c r="S576" i="11"/>
  <c r="R576" i="11"/>
  <c r="K576" i="11"/>
  <c r="F576" i="11"/>
  <c r="A576" i="11"/>
  <c r="S575" i="11"/>
  <c r="K575" i="11"/>
  <c r="F575" i="11"/>
  <c r="R575" i="11" s="1"/>
  <c r="A575" i="11"/>
  <c r="R574" i="11"/>
  <c r="K574" i="11"/>
  <c r="S574" i="11" s="1"/>
  <c r="F574" i="11"/>
  <c r="A574" i="11" s="1"/>
  <c r="S573" i="11"/>
  <c r="R573" i="11"/>
  <c r="K573" i="11"/>
  <c r="F573" i="11"/>
  <c r="A573" i="11"/>
  <c r="S572" i="11"/>
  <c r="K572" i="11"/>
  <c r="F572" i="11"/>
  <c r="R572" i="11" s="1"/>
  <c r="A572" i="11"/>
  <c r="S571" i="11"/>
  <c r="K571" i="11"/>
  <c r="F571" i="11"/>
  <c r="R571" i="11" s="1"/>
  <c r="A571" i="11"/>
  <c r="K570" i="11"/>
  <c r="S570" i="11" s="1"/>
  <c r="F570" i="11"/>
  <c r="O569" i="11"/>
  <c r="N569" i="11"/>
  <c r="M569" i="11"/>
  <c r="M568" i="11" s="1"/>
  <c r="L569" i="11"/>
  <c r="J569" i="11"/>
  <c r="I569" i="11"/>
  <c r="I568" i="11" s="1"/>
  <c r="H569" i="11"/>
  <c r="G569" i="11"/>
  <c r="E569" i="11"/>
  <c r="D569" i="11"/>
  <c r="O568" i="11"/>
  <c r="N568" i="11"/>
  <c r="L568" i="11"/>
  <c r="K568" i="11" s="1"/>
  <c r="J568" i="11"/>
  <c r="H568" i="11"/>
  <c r="G568" i="11"/>
  <c r="D568" i="11"/>
  <c r="S567" i="11"/>
  <c r="K567" i="11"/>
  <c r="F567" i="11"/>
  <c r="R567" i="11" s="1"/>
  <c r="K566" i="11"/>
  <c r="S566" i="11" s="1"/>
  <c r="F566" i="11"/>
  <c r="S565" i="11"/>
  <c r="R565" i="11"/>
  <c r="K565" i="11"/>
  <c r="F565" i="11"/>
  <c r="A565" i="11"/>
  <c r="S564" i="11"/>
  <c r="K564" i="11"/>
  <c r="F564" i="11"/>
  <c r="K563" i="11"/>
  <c r="S563" i="11" s="1"/>
  <c r="F563" i="11"/>
  <c r="K562" i="11"/>
  <c r="S562" i="11" s="1"/>
  <c r="F562" i="11"/>
  <c r="R561" i="11"/>
  <c r="K561" i="11"/>
  <c r="S561" i="11" s="1"/>
  <c r="F561" i="11"/>
  <c r="A561" i="11"/>
  <c r="S560" i="11"/>
  <c r="R560" i="11"/>
  <c r="K560" i="11"/>
  <c r="F560" i="11"/>
  <c r="A560" i="11" s="1"/>
  <c r="S559" i="11"/>
  <c r="K559" i="11"/>
  <c r="F559" i="11"/>
  <c r="R559" i="11" s="1"/>
  <c r="R558" i="11"/>
  <c r="K558" i="11"/>
  <c r="S558" i="11" s="1"/>
  <c r="F558" i="11"/>
  <c r="A558" i="11" s="1"/>
  <c r="O557" i="11"/>
  <c r="O556" i="11" s="1"/>
  <c r="N557" i="11"/>
  <c r="M557" i="11"/>
  <c r="M556" i="11" s="1"/>
  <c r="L557" i="11"/>
  <c r="K557" i="11" s="1"/>
  <c r="J557" i="11"/>
  <c r="I557" i="11"/>
  <c r="I556" i="11" s="1"/>
  <c r="H557" i="11"/>
  <c r="H556" i="11" s="1"/>
  <c r="G557" i="11"/>
  <c r="E557" i="11"/>
  <c r="E556" i="11" s="1"/>
  <c r="D557" i="11"/>
  <c r="N556" i="11"/>
  <c r="L556" i="11"/>
  <c r="K556" i="11" s="1"/>
  <c r="J556" i="11"/>
  <c r="G556" i="11"/>
  <c r="F556" i="11" s="1"/>
  <c r="R556" i="11" s="1"/>
  <c r="D556" i="11"/>
  <c r="O555" i="11"/>
  <c r="O531" i="11" s="1"/>
  <c r="M555" i="11"/>
  <c r="L555" i="11"/>
  <c r="I555" i="11"/>
  <c r="H555" i="11"/>
  <c r="G555" i="11"/>
  <c r="F555" i="11" s="1"/>
  <c r="E555" i="11"/>
  <c r="D555" i="11"/>
  <c r="R555" i="11" s="1"/>
  <c r="A555" i="11"/>
  <c r="N554" i="11"/>
  <c r="I554" i="11"/>
  <c r="H554" i="11"/>
  <c r="H530" i="11" s="1"/>
  <c r="D554" i="11"/>
  <c r="O553" i="11"/>
  <c r="M553" i="11"/>
  <c r="M529" i="11" s="1"/>
  <c r="M13" i="11" s="1"/>
  <c r="G553" i="11"/>
  <c r="N552" i="11"/>
  <c r="L552" i="11"/>
  <c r="J552" i="11"/>
  <c r="I552" i="11"/>
  <c r="G552" i="11"/>
  <c r="E552" i="11"/>
  <c r="N551" i="11"/>
  <c r="N527" i="11" s="1"/>
  <c r="M551" i="11"/>
  <c r="L551" i="11"/>
  <c r="J551" i="11"/>
  <c r="J527" i="11" s="1"/>
  <c r="I551" i="11"/>
  <c r="H551" i="11"/>
  <c r="E551" i="11"/>
  <c r="N550" i="11"/>
  <c r="L550" i="11"/>
  <c r="I550" i="11"/>
  <c r="I526" i="11" s="1"/>
  <c r="H550" i="11"/>
  <c r="D550" i="11"/>
  <c r="O549" i="11"/>
  <c r="O525" i="11" s="1"/>
  <c r="N549" i="11"/>
  <c r="J549" i="11"/>
  <c r="G549" i="11"/>
  <c r="O548" i="11"/>
  <c r="O524" i="11" s="1"/>
  <c r="N548" i="11"/>
  <c r="M548" i="11"/>
  <c r="L548" i="11"/>
  <c r="K548" i="11"/>
  <c r="I548" i="11"/>
  <c r="H548" i="11"/>
  <c r="G548" i="11"/>
  <c r="E548" i="11"/>
  <c r="D548" i="11"/>
  <c r="M547" i="11"/>
  <c r="M523" i="11" s="1"/>
  <c r="I547" i="11"/>
  <c r="I523" i="11" s="1"/>
  <c r="G547" i="11"/>
  <c r="G523" i="11" s="1"/>
  <c r="E547" i="11"/>
  <c r="O546" i="11"/>
  <c r="N546" i="11"/>
  <c r="M546" i="11"/>
  <c r="L546" i="11"/>
  <c r="I546" i="11"/>
  <c r="H546" i="11"/>
  <c r="G546" i="11"/>
  <c r="E546" i="11"/>
  <c r="D546" i="11"/>
  <c r="K543" i="11"/>
  <c r="S543" i="11" s="1"/>
  <c r="F543" i="11"/>
  <c r="R542" i="11"/>
  <c r="K542" i="11"/>
  <c r="S542" i="11" s="1"/>
  <c r="F542" i="11"/>
  <c r="A542" i="11" s="1"/>
  <c r="S541" i="11"/>
  <c r="R541" i="11"/>
  <c r="K541" i="11"/>
  <c r="F541" i="11"/>
  <c r="A541" i="11"/>
  <c r="S540" i="11"/>
  <c r="K540" i="11"/>
  <c r="F540" i="11"/>
  <c r="R540" i="11" s="1"/>
  <c r="A540" i="11"/>
  <c r="R538" i="11"/>
  <c r="K538" i="11"/>
  <c r="S538" i="11" s="1"/>
  <c r="F538" i="11"/>
  <c r="A538" i="11" s="1"/>
  <c r="S537" i="11"/>
  <c r="R537" i="11"/>
  <c r="K537" i="11"/>
  <c r="F537" i="11"/>
  <c r="A537" i="11"/>
  <c r="S536" i="11"/>
  <c r="K536" i="11"/>
  <c r="F536" i="11"/>
  <c r="K535" i="11"/>
  <c r="S535" i="11" s="1"/>
  <c r="F535" i="11"/>
  <c r="R534" i="11"/>
  <c r="K534" i="11"/>
  <c r="S534" i="11" s="1"/>
  <c r="F534" i="11"/>
  <c r="A534" i="11" s="1"/>
  <c r="O533" i="11"/>
  <c r="N533" i="11"/>
  <c r="M533" i="11"/>
  <c r="M532" i="11" s="1"/>
  <c r="J533" i="11"/>
  <c r="I533" i="11"/>
  <c r="I532" i="11" s="1"/>
  <c r="H533" i="11"/>
  <c r="H532" i="11" s="1"/>
  <c r="E533" i="11"/>
  <c r="E532" i="11" s="1"/>
  <c r="D533" i="11"/>
  <c r="O532" i="11"/>
  <c r="N532" i="11"/>
  <c r="J532" i="11"/>
  <c r="D532" i="11"/>
  <c r="M531" i="11"/>
  <c r="J531" i="11"/>
  <c r="I531" i="11"/>
  <c r="H531" i="11"/>
  <c r="G531" i="11"/>
  <c r="F531" i="11" s="1"/>
  <c r="E531" i="11"/>
  <c r="N530" i="11"/>
  <c r="J530" i="11"/>
  <c r="I530" i="11"/>
  <c r="O529" i="11"/>
  <c r="N529" i="11"/>
  <c r="N528" i="11"/>
  <c r="J528" i="11"/>
  <c r="I528" i="11"/>
  <c r="O527" i="11"/>
  <c r="H527" i="11"/>
  <c r="O526" i="11"/>
  <c r="H526" i="11"/>
  <c r="N525" i="11"/>
  <c r="M525" i="11"/>
  <c r="J525" i="11"/>
  <c r="H525" i="11"/>
  <c r="M524" i="11"/>
  <c r="L524" i="11"/>
  <c r="I524" i="11"/>
  <c r="H524" i="11"/>
  <c r="G524" i="11"/>
  <c r="D524" i="11"/>
  <c r="H523" i="11"/>
  <c r="E523" i="11"/>
  <c r="O522" i="11"/>
  <c r="N522" i="11"/>
  <c r="I522" i="11"/>
  <c r="G522" i="11"/>
  <c r="K519" i="11"/>
  <c r="S519" i="11" s="1"/>
  <c r="F519" i="11"/>
  <c r="R518" i="11"/>
  <c r="K518" i="11"/>
  <c r="S518" i="11" s="1"/>
  <c r="F518" i="11"/>
  <c r="A518" i="11" s="1"/>
  <c r="S517" i="11"/>
  <c r="R517" i="11"/>
  <c r="K517" i="11"/>
  <c r="F517" i="11"/>
  <c r="A517" i="11"/>
  <c r="S516" i="11"/>
  <c r="K516" i="11"/>
  <c r="F516" i="11"/>
  <c r="R516" i="11" s="1"/>
  <c r="A516" i="11"/>
  <c r="K515" i="11"/>
  <c r="S515" i="11" s="1"/>
  <c r="F515" i="11"/>
  <c r="R514" i="11"/>
  <c r="K514" i="11"/>
  <c r="S514" i="11" s="1"/>
  <c r="F514" i="11"/>
  <c r="A514" i="11" s="1"/>
  <c r="S513" i="11"/>
  <c r="R513" i="11"/>
  <c r="K513" i="11"/>
  <c r="F513" i="11"/>
  <c r="A513" i="11"/>
  <c r="S512" i="11"/>
  <c r="K512" i="11"/>
  <c r="F512" i="11"/>
  <c r="R512" i="11" s="1"/>
  <c r="K511" i="11"/>
  <c r="S511" i="11" s="1"/>
  <c r="F511" i="11"/>
  <c r="R510" i="11"/>
  <c r="K510" i="11"/>
  <c r="S510" i="11" s="1"/>
  <c r="F510" i="11"/>
  <c r="A510" i="11" s="1"/>
  <c r="O509" i="11"/>
  <c r="N509" i="11"/>
  <c r="M509" i="11"/>
  <c r="M508" i="11" s="1"/>
  <c r="L509" i="11"/>
  <c r="J509" i="11"/>
  <c r="I509" i="11"/>
  <c r="I508" i="11" s="1"/>
  <c r="H509" i="11"/>
  <c r="H508" i="11" s="1"/>
  <c r="G509" i="11"/>
  <c r="E509" i="11"/>
  <c r="E508" i="11" s="1"/>
  <c r="D509" i="11"/>
  <c r="O508" i="11"/>
  <c r="N508" i="11"/>
  <c r="L508" i="11"/>
  <c r="K508" i="11" s="1"/>
  <c r="J508" i="11"/>
  <c r="G508" i="11"/>
  <c r="F508" i="11" s="1"/>
  <c r="D508" i="11"/>
  <c r="R508" i="11" s="1"/>
  <c r="K507" i="11"/>
  <c r="S507" i="11" s="1"/>
  <c r="F507" i="11"/>
  <c r="R506" i="11"/>
  <c r="K506" i="11"/>
  <c r="S506" i="11" s="1"/>
  <c r="F506" i="11"/>
  <c r="A506" i="11" s="1"/>
  <c r="S505" i="11"/>
  <c r="R505" i="11"/>
  <c r="K505" i="11"/>
  <c r="F505" i="11"/>
  <c r="A505" i="11"/>
  <c r="S504" i="11"/>
  <c r="K504" i="11"/>
  <c r="F504" i="11"/>
  <c r="R504" i="11" s="1"/>
  <c r="A504" i="11"/>
  <c r="K503" i="11"/>
  <c r="S503" i="11" s="1"/>
  <c r="F503" i="11"/>
  <c r="R502" i="11"/>
  <c r="K502" i="11"/>
  <c r="S502" i="11" s="1"/>
  <c r="F502" i="11"/>
  <c r="A502" i="11" s="1"/>
  <c r="S501" i="11"/>
  <c r="R501" i="11"/>
  <c r="K501" i="11"/>
  <c r="F501" i="11"/>
  <c r="A501" i="11"/>
  <c r="S500" i="11"/>
  <c r="K500" i="11"/>
  <c r="F500" i="11"/>
  <c r="K499" i="11"/>
  <c r="S499" i="11" s="1"/>
  <c r="F499" i="11"/>
  <c r="R498" i="11"/>
  <c r="K498" i="11"/>
  <c r="S498" i="11" s="1"/>
  <c r="F498" i="11"/>
  <c r="A498" i="11" s="1"/>
  <c r="O497" i="11"/>
  <c r="N497" i="11"/>
  <c r="M497" i="11"/>
  <c r="M496" i="11" s="1"/>
  <c r="L497" i="11"/>
  <c r="J497" i="11"/>
  <c r="I497" i="11"/>
  <c r="I496" i="11" s="1"/>
  <c r="H497" i="11"/>
  <c r="H496" i="11" s="1"/>
  <c r="G497" i="11"/>
  <c r="F497" i="11" s="1"/>
  <c r="R497" i="11" s="1"/>
  <c r="E497" i="11"/>
  <c r="E496" i="11" s="1"/>
  <c r="D497" i="11"/>
  <c r="O496" i="11"/>
  <c r="N496" i="11"/>
  <c r="J496" i="11"/>
  <c r="G496" i="11"/>
  <c r="D496" i="11"/>
  <c r="K495" i="11"/>
  <c r="S495" i="11" s="1"/>
  <c r="F495" i="11"/>
  <c r="R494" i="11"/>
  <c r="K494" i="11"/>
  <c r="S494" i="11" s="1"/>
  <c r="F494" i="11"/>
  <c r="A494" i="11" s="1"/>
  <c r="S493" i="11"/>
  <c r="R493" i="11"/>
  <c r="K493" i="11"/>
  <c r="F493" i="11"/>
  <c r="A493" i="11"/>
  <c r="S492" i="11"/>
  <c r="K492" i="11"/>
  <c r="F492" i="11"/>
  <c r="R492" i="11" s="1"/>
  <c r="K491" i="11"/>
  <c r="S491" i="11" s="1"/>
  <c r="F491" i="11"/>
  <c r="R490" i="11"/>
  <c r="K490" i="11"/>
  <c r="S490" i="11" s="1"/>
  <c r="F490" i="11"/>
  <c r="A490" i="11" s="1"/>
  <c r="S489" i="11"/>
  <c r="R489" i="11"/>
  <c r="K489" i="11"/>
  <c r="F489" i="11"/>
  <c r="A489" i="11"/>
  <c r="S488" i="11"/>
  <c r="K488" i="11"/>
  <c r="F488" i="11"/>
  <c r="R488" i="11" s="1"/>
  <c r="A488" i="11"/>
  <c r="K487" i="11"/>
  <c r="S487" i="11" s="1"/>
  <c r="F487" i="11"/>
  <c r="R486" i="11"/>
  <c r="K486" i="11"/>
  <c r="S486" i="11" s="1"/>
  <c r="F486" i="11"/>
  <c r="A486" i="11" s="1"/>
  <c r="O485" i="11"/>
  <c r="N485" i="11"/>
  <c r="M485" i="11"/>
  <c r="M484" i="11" s="1"/>
  <c r="L485" i="11"/>
  <c r="J485" i="11"/>
  <c r="I485" i="11"/>
  <c r="I484" i="11" s="1"/>
  <c r="H485" i="11"/>
  <c r="G485" i="11"/>
  <c r="F485" i="11" s="1"/>
  <c r="R485" i="11" s="1"/>
  <c r="E485" i="11"/>
  <c r="D485" i="11"/>
  <c r="D484" i="11" s="1"/>
  <c r="O484" i="11"/>
  <c r="N484" i="11"/>
  <c r="J484" i="11"/>
  <c r="H484" i="11"/>
  <c r="G484" i="11"/>
  <c r="K483" i="11"/>
  <c r="S483" i="11" s="1"/>
  <c r="F483" i="11"/>
  <c r="R482" i="11"/>
  <c r="K482" i="11"/>
  <c r="S482" i="11" s="1"/>
  <c r="F482" i="11"/>
  <c r="A482" i="11" s="1"/>
  <c r="S481" i="11"/>
  <c r="R481" i="11"/>
  <c r="K481" i="11"/>
  <c r="F481" i="11"/>
  <c r="A481" i="11"/>
  <c r="S480" i="11"/>
  <c r="K480" i="11"/>
  <c r="F480" i="11"/>
  <c r="K479" i="11"/>
  <c r="S479" i="11" s="1"/>
  <c r="F479" i="11"/>
  <c r="R478" i="11"/>
  <c r="K478" i="11"/>
  <c r="S478" i="11" s="1"/>
  <c r="F478" i="11"/>
  <c r="A478" i="11" s="1"/>
  <c r="S477" i="11"/>
  <c r="R477" i="11"/>
  <c r="K477" i="11"/>
  <c r="F477" i="11"/>
  <c r="A477" i="11"/>
  <c r="S476" i="11"/>
  <c r="K476" i="11"/>
  <c r="F476" i="11"/>
  <c r="R476" i="11" s="1"/>
  <c r="A476" i="11"/>
  <c r="K475" i="11"/>
  <c r="S475" i="11" s="1"/>
  <c r="F475" i="11"/>
  <c r="R474" i="11"/>
  <c r="K474" i="11"/>
  <c r="S474" i="11" s="1"/>
  <c r="F474" i="11"/>
  <c r="A474" i="11" s="1"/>
  <c r="O473" i="11"/>
  <c r="N473" i="11"/>
  <c r="M473" i="11"/>
  <c r="M472" i="11" s="1"/>
  <c r="L473" i="11"/>
  <c r="J473" i="11"/>
  <c r="I473" i="11"/>
  <c r="I472" i="11" s="1"/>
  <c r="H473" i="11"/>
  <c r="G473" i="11"/>
  <c r="E473" i="11"/>
  <c r="D473" i="11"/>
  <c r="O472" i="11"/>
  <c r="N472" i="11"/>
  <c r="L472" i="11"/>
  <c r="K472" i="11" s="1"/>
  <c r="J472" i="11"/>
  <c r="H472" i="11"/>
  <c r="G472" i="11"/>
  <c r="K471" i="11"/>
  <c r="S471" i="11" s="1"/>
  <c r="F471" i="11"/>
  <c r="R470" i="11"/>
  <c r="K470" i="11"/>
  <c r="S470" i="11" s="1"/>
  <c r="F470" i="11"/>
  <c r="A470" i="11" s="1"/>
  <c r="S469" i="11"/>
  <c r="R469" i="11"/>
  <c r="K469" i="11"/>
  <c r="F469" i="11"/>
  <c r="A469" i="11"/>
  <c r="S468" i="11"/>
  <c r="K468" i="11"/>
  <c r="F468" i="11"/>
  <c r="R468" i="11" s="1"/>
  <c r="A468" i="11"/>
  <c r="K467" i="11"/>
  <c r="S467" i="11" s="1"/>
  <c r="F467" i="11"/>
  <c r="R466" i="11"/>
  <c r="K466" i="11"/>
  <c r="S466" i="11" s="1"/>
  <c r="F466" i="11"/>
  <c r="A466" i="11" s="1"/>
  <c r="S465" i="11"/>
  <c r="R465" i="11"/>
  <c r="K465" i="11"/>
  <c r="F465" i="11"/>
  <c r="A465" i="11"/>
  <c r="S464" i="11"/>
  <c r="K464" i="11"/>
  <c r="F464" i="11"/>
  <c r="R464" i="11" s="1"/>
  <c r="K463" i="11"/>
  <c r="S463" i="11" s="1"/>
  <c r="F463" i="11"/>
  <c r="R462" i="11"/>
  <c r="K462" i="11"/>
  <c r="S462" i="11" s="1"/>
  <c r="F462" i="11"/>
  <c r="A462" i="11" s="1"/>
  <c r="O461" i="11"/>
  <c r="N461" i="11"/>
  <c r="M461" i="11"/>
  <c r="M460" i="11" s="1"/>
  <c r="L461" i="11"/>
  <c r="J461" i="11"/>
  <c r="I461" i="11"/>
  <c r="I460" i="11" s="1"/>
  <c r="H461" i="11"/>
  <c r="H460" i="11" s="1"/>
  <c r="G461" i="11"/>
  <c r="E461" i="11"/>
  <c r="E460" i="11" s="1"/>
  <c r="D461" i="11"/>
  <c r="O460" i="11"/>
  <c r="N460" i="11"/>
  <c r="L460" i="11"/>
  <c r="K460" i="11" s="1"/>
  <c r="J460" i="11"/>
  <c r="G460" i="11"/>
  <c r="F460" i="11" s="1"/>
  <c r="D460" i="11"/>
  <c r="R460" i="11" s="1"/>
  <c r="K459" i="11"/>
  <c r="S459" i="11" s="1"/>
  <c r="F459" i="11"/>
  <c r="R458" i="11"/>
  <c r="K458" i="11"/>
  <c r="S458" i="11" s="1"/>
  <c r="F458" i="11"/>
  <c r="A458" i="11" s="1"/>
  <c r="S457" i="11"/>
  <c r="R457" i="11"/>
  <c r="K457" i="11"/>
  <c r="F457" i="11"/>
  <c r="A457" i="11"/>
  <c r="S456" i="11"/>
  <c r="K456" i="11"/>
  <c r="F456" i="11"/>
  <c r="R456" i="11" s="1"/>
  <c r="A456" i="11"/>
  <c r="K455" i="11"/>
  <c r="S455" i="11" s="1"/>
  <c r="F455" i="11"/>
  <c r="R454" i="11"/>
  <c r="K454" i="11"/>
  <c r="S454" i="11" s="1"/>
  <c r="F454" i="11"/>
  <c r="A454" i="11" s="1"/>
  <c r="S453" i="11"/>
  <c r="R453" i="11"/>
  <c r="K453" i="11"/>
  <c r="F453" i="11"/>
  <c r="A453" i="11"/>
  <c r="S452" i="11"/>
  <c r="K452" i="11"/>
  <c r="F452" i="11"/>
  <c r="K451" i="11"/>
  <c r="S451" i="11" s="1"/>
  <c r="F451" i="11"/>
  <c r="R450" i="11"/>
  <c r="K450" i="11"/>
  <c r="S450" i="11" s="1"/>
  <c r="F450" i="11"/>
  <c r="A450" i="11" s="1"/>
  <c r="O449" i="11"/>
  <c r="N449" i="11"/>
  <c r="M449" i="11"/>
  <c r="M448" i="11" s="1"/>
  <c r="L449" i="11"/>
  <c r="J449" i="11"/>
  <c r="I449" i="11"/>
  <c r="I448" i="11" s="1"/>
  <c r="H449" i="11"/>
  <c r="H448" i="11" s="1"/>
  <c r="G449" i="11"/>
  <c r="F449" i="11" s="1"/>
  <c r="R449" i="11" s="1"/>
  <c r="E449" i="11"/>
  <c r="E448" i="11" s="1"/>
  <c r="D449" i="11"/>
  <c r="O448" i="11"/>
  <c r="N448" i="11"/>
  <c r="J448" i="11"/>
  <c r="G448" i="11"/>
  <c r="D448" i="11"/>
  <c r="K447" i="11"/>
  <c r="S447" i="11" s="1"/>
  <c r="F447" i="11"/>
  <c r="R446" i="11"/>
  <c r="K446" i="11"/>
  <c r="S446" i="11" s="1"/>
  <c r="F446" i="11"/>
  <c r="A446" i="11" s="1"/>
  <c r="S445" i="11"/>
  <c r="R445" i="11"/>
  <c r="K445" i="11"/>
  <c r="F445" i="11"/>
  <c r="A445" i="11"/>
  <c r="S444" i="11"/>
  <c r="K444" i="11"/>
  <c r="F444" i="11"/>
  <c r="R444" i="11" s="1"/>
  <c r="K443" i="11"/>
  <c r="S443" i="11" s="1"/>
  <c r="F443" i="11"/>
  <c r="R442" i="11"/>
  <c r="K442" i="11"/>
  <c r="S442" i="11" s="1"/>
  <c r="F442" i="11"/>
  <c r="A442" i="11" s="1"/>
  <c r="S441" i="11"/>
  <c r="R441" i="11"/>
  <c r="K441" i="11"/>
  <c r="F441" i="11"/>
  <c r="A441" i="11"/>
  <c r="S440" i="11"/>
  <c r="K440" i="11"/>
  <c r="F440" i="11"/>
  <c r="R440" i="11" s="1"/>
  <c r="A440" i="11"/>
  <c r="K439" i="11"/>
  <c r="S439" i="11" s="1"/>
  <c r="F439" i="11"/>
  <c r="R438" i="11"/>
  <c r="K438" i="11"/>
  <c r="S438" i="11" s="1"/>
  <c r="F438" i="11"/>
  <c r="A438" i="11" s="1"/>
  <c r="O437" i="11"/>
  <c r="N437" i="11"/>
  <c r="M437" i="11"/>
  <c r="M436" i="11" s="1"/>
  <c r="L437" i="11"/>
  <c r="J437" i="11"/>
  <c r="I437" i="11"/>
  <c r="I436" i="11" s="1"/>
  <c r="H437" i="11"/>
  <c r="G437" i="11"/>
  <c r="F437" i="11" s="1"/>
  <c r="R437" i="11" s="1"/>
  <c r="E437" i="11"/>
  <c r="D437" i="11"/>
  <c r="D436" i="11" s="1"/>
  <c r="O436" i="11"/>
  <c r="N436" i="11"/>
  <c r="J436" i="11"/>
  <c r="H436" i="11"/>
  <c r="G436" i="11"/>
  <c r="K435" i="11"/>
  <c r="S435" i="11" s="1"/>
  <c r="F435" i="11"/>
  <c r="R434" i="11"/>
  <c r="K434" i="11"/>
  <c r="S434" i="11" s="1"/>
  <c r="F434" i="11"/>
  <c r="A434" i="11" s="1"/>
  <c r="S433" i="11"/>
  <c r="R433" i="11"/>
  <c r="K433" i="11"/>
  <c r="F433" i="11"/>
  <c r="A433" i="11"/>
  <c r="S432" i="11"/>
  <c r="K432" i="11"/>
  <c r="F432" i="11"/>
  <c r="K431" i="11"/>
  <c r="S431" i="11" s="1"/>
  <c r="F431" i="11"/>
  <c r="R430" i="11"/>
  <c r="K430" i="11"/>
  <c r="S430" i="11" s="1"/>
  <c r="F430" i="11"/>
  <c r="A430" i="11" s="1"/>
  <c r="S429" i="11"/>
  <c r="R429" i="11"/>
  <c r="K429" i="11"/>
  <c r="F429" i="11"/>
  <c r="A429" i="11"/>
  <c r="S428" i="11"/>
  <c r="K428" i="11"/>
  <c r="F428" i="11"/>
  <c r="R428" i="11" s="1"/>
  <c r="A428" i="11"/>
  <c r="K427" i="11"/>
  <c r="S427" i="11" s="1"/>
  <c r="F427" i="11"/>
  <c r="R426" i="11"/>
  <c r="K426" i="11"/>
  <c r="S426" i="11" s="1"/>
  <c r="F426" i="11"/>
  <c r="A426" i="11" s="1"/>
  <c r="O425" i="11"/>
  <c r="N425" i="11"/>
  <c r="M425" i="11"/>
  <c r="M424" i="11" s="1"/>
  <c r="L425" i="11"/>
  <c r="J425" i="11"/>
  <c r="I425" i="11"/>
  <c r="I424" i="11" s="1"/>
  <c r="H425" i="11"/>
  <c r="G425" i="11"/>
  <c r="E425" i="11"/>
  <c r="D425" i="11"/>
  <c r="O424" i="11"/>
  <c r="N424" i="11"/>
  <c r="L424" i="11"/>
  <c r="K424" i="11" s="1"/>
  <c r="J424" i="11"/>
  <c r="H424" i="11"/>
  <c r="G424" i="11"/>
  <c r="K423" i="11"/>
  <c r="S423" i="11" s="1"/>
  <c r="F423" i="11"/>
  <c r="R422" i="11"/>
  <c r="K422" i="11"/>
  <c r="S422" i="11" s="1"/>
  <c r="F422" i="11"/>
  <c r="A422" i="11" s="1"/>
  <c r="S421" i="11"/>
  <c r="R421" i="11"/>
  <c r="K421" i="11"/>
  <c r="F421" i="11"/>
  <c r="A421" i="11"/>
  <c r="S420" i="11"/>
  <c r="K420" i="11"/>
  <c r="F420" i="11"/>
  <c r="R420" i="11" s="1"/>
  <c r="A420" i="11"/>
  <c r="K419" i="11"/>
  <c r="S419" i="11" s="1"/>
  <c r="F419" i="11"/>
  <c r="R418" i="11"/>
  <c r="K418" i="11"/>
  <c r="S418" i="11" s="1"/>
  <c r="F418" i="11"/>
  <c r="A418" i="11" s="1"/>
  <c r="S417" i="11"/>
  <c r="R417" i="11"/>
  <c r="K417" i="11"/>
  <c r="F417" i="11"/>
  <c r="A417" i="11"/>
  <c r="S416" i="11"/>
  <c r="K416" i="11"/>
  <c r="F416" i="11"/>
  <c r="R416" i="11" s="1"/>
  <c r="K415" i="11"/>
  <c r="S415" i="11" s="1"/>
  <c r="F415" i="11"/>
  <c r="R414" i="11"/>
  <c r="K414" i="11"/>
  <c r="S414" i="11" s="1"/>
  <c r="F414" i="11"/>
  <c r="A414" i="11" s="1"/>
  <c r="O413" i="11"/>
  <c r="N413" i="11"/>
  <c r="M413" i="11"/>
  <c r="M412" i="11" s="1"/>
  <c r="L413" i="11"/>
  <c r="J413" i="11"/>
  <c r="I413" i="11"/>
  <c r="I412" i="11" s="1"/>
  <c r="H413" i="11"/>
  <c r="H412" i="11" s="1"/>
  <c r="G413" i="11"/>
  <c r="E413" i="11"/>
  <c r="E412" i="11" s="1"/>
  <c r="D413" i="11"/>
  <c r="O412" i="11"/>
  <c r="N412" i="11"/>
  <c r="L412" i="11"/>
  <c r="K412" i="11" s="1"/>
  <c r="J412" i="11"/>
  <c r="G412" i="11"/>
  <c r="F412" i="11" s="1"/>
  <c r="D412" i="11"/>
  <c r="R412" i="11" s="1"/>
  <c r="K411" i="11"/>
  <c r="S411" i="11" s="1"/>
  <c r="F411" i="11"/>
  <c r="R410" i="11"/>
  <c r="K410" i="11"/>
  <c r="S410" i="11" s="1"/>
  <c r="F410" i="11"/>
  <c r="A410" i="11" s="1"/>
  <c r="S409" i="11"/>
  <c r="R409" i="11"/>
  <c r="K409" i="11"/>
  <c r="F409" i="11"/>
  <c r="A409" i="11"/>
  <c r="S408" i="11"/>
  <c r="K408" i="11"/>
  <c r="F408" i="11"/>
  <c r="R408" i="11" s="1"/>
  <c r="A408" i="11"/>
  <c r="K407" i="11"/>
  <c r="S407" i="11" s="1"/>
  <c r="F407" i="11"/>
  <c r="R406" i="11"/>
  <c r="K406" i="11"/>
  <c r="S406" i="11" s="1"/>
  <c r="F406" i="11"/>
  <c r="A406" i="11" s="1"/>
  <c r="S405" i="11"/>
  <c r="R405" i="11"/>
  <c r="K405" i="11"/>
  <c r="F405" i="11"/>
  <c r="A405" i="11"/>
  <c r="S404" i="11"/>
  <c r="K404" i="11"/>
  <c r="F404" i="11"/>
  <c r="K403" i="11"/>
  <c r="S403" i="11" s="1"/>
  <c r="F403" i="11"/>
  <c r="R402" i="11"/>
  <c r="K402" i="11"/>
  <c r="S402" i="11" s="1"/>
  <c r="F402" i="11"/>
  <c r="A402" i="11" s="1"/>
  <c r="O401" i="11"/>
  <c r="N401" i="11"/>
  <c r="M401" i="11"/>
  <c r="M400" i="11" s="1"/>
  <c r="L401" i="11"/>
  <c r="J401" i="11"/>
  <c r="I401" i="11"/>
  <c r="I400" i="11" s="1"/>
  <c r="H401" i="11"/>
  <c r="H400" i="11" s="1"/>
  <c r="G401" i="11"/>
  <c r="F401" i="11" s="1"/>
  <c r="R401" i="11" s="1"/>
  <c r="E401" i="11"/>
  <c r="E400" i="11" s="1"/>
  <c r="D401" i="11"/>
  <c r="O400" i="11"/>
  <c r="N400" i="11"/>
  <c r="J400" i="11"/>
  <c r="G400" i="11"/>
  <c r="D400" i="11"/>
  <c r="K399" i="11"/>
  <c r="S399" i="11" s="1"/>
  <c r="F399" i="11"/>
  <c r="R398" i="11"/>
  <c r="K398" i="11"/>
  <c r="S398" i="11" s="1"/>
  <c r="F398" i="11"/>
  <c r="A398" i="11" s="1"/>
  <c r="S397" i="11"/>
  <c r="R397" i="11"/>
  <c r="K397" i="11"/>
  <c r="F397" i="11"/>
  <c r="A397" i="11"/>
  <c r="S396" i="11"/>
  <c r="K396" i="11"/>
  <c r="F396" i="11"/>
  <c r="R396" i="11" s="1"/>
  <c r="K395" i="11"/>
  <c r="S395" i="11" s="1"/>
  <c r="F395" i="11"/>
  <c r="R394" i="11"/>
  <c r="K394" i="11"/>
  <c r="S394" i="11" s="1"/>
  <c r="F394" i="11"/>
  <c r="A394" i="11" s="1"/>
  <c r="S393" i="11"/>
  <c r="R393" i="11"/>
  <c r="K393" i="11"/>
  <c r="F393" i="11"/>
  <c r="A393" i="11"/>
  <c r="S392" i="11"/>
  <c r="K392" i="11"/>
  <c r="F392" i="11"/>
  <c r="R392" i="11" s="1"/>
  <c r="A392" i="11"/>
  <c r="K391" i="11"/>
  <c r="S391" i="11" s="1"/>
  <c r="F391" i="11"/>
  <c r="R390" i="11"/>
  <c r="K390" i="11"/>
  <c r="S390" i="11" s="1"/>
  <c r="F390" i="11"/>
  <c r="A390" i="11" s="1"/>
  <c r="O389" i="11"/>
  <c r="N389" i="11"/>
  <c r="M389" i="11"/>
  <c r="M388" i="11" s="1"/>
  <c r="L389" i="11"/>
  <c r="J389" i="11"/>
  <c r="I389" i="11"/>
  <c r="I388" i="11" s="1"/>
  <c r="H389" i="11"/>
  <c r="G389" i="11"/>
  <c r="F389" i="11" s="1"/>
  <c r="R389" i="11" s="1"/>
  <c r="E389" i="11"/>
  <c r="D389" i="11"/>
  <c r="D388" i="11" s="1"/>
  <c r="O388" i="11"/>
  <c r="N388" i="11"/>
  <c r="J388" i="11"/>
  <c r="H388" i="11"/>
  <c r="G388" i="11"/>
  <c r="K387" i="11"/>
  <c r="S387" i="11" s="1"/>
  <c r="F387" i="11"/>
  <c r="R386" i="11"/>
  <c r="K386" i="11"/>
  <c r="S386" i="11" s="1"/>
  <c r="F386" i="11"/>
  <c r="A386" i="11" s="1"/>
  <c r="S385" i="11"/>
  <c r="R385" i="11"/>
  <c r="K385" i="11"/>
  <c r="F385" i="11"/>
  <c r="A385" i="11"/>
  <c r="S384" i="11"/>
  <c r="K384" i="11"/>
  <c r="F384" i="11"/>
  <c r="K383" i="11"/>
  <c r="S383" i="11" s="1"/>
  <c r="F383" i="11"/>
  <c r="R382" i="11"/>
  <c r="K382" i="11"/>
  <c r="S382" i="11" s="1"/>
  <c r="F382" i="11"/>
  <c r="A382" i="11" s="1"/>
  <c r="S381" i="11"/>
  <c r="R381" i="11"/>
  <c r="K381" i="11"/>
  <c r="F381" i="11"/>
  <c r="A381" i="11"/>
  <c r="S380" i="11"/>
  <c r="K380" i="11"/>
  <c r="F380" i="11"/>
  <c r="R380" i="11" s="1"/>
  <c r="A380" i="11"/>
  <c r="K379" i="11"/>
  <c r="S379" i="11" s="1"/>
  <c r="F379" i="11"/>
  <c r="R379" i="11" s="1"/>
  <c r="R378" i="11"/>
  <c r="K378" i="11"/>
  <c r="S378" i="11" s="1"/>
  <c r="F378" i="11"/>
  <c r="A378" i="11" s="1"/>
  <c r="O377" i="11"/>
  <c r="O376" i="11" s="1"/>
  <c r="N377" i="11"/>
  <c r="M377" i="11"/>
  <c r="M376" i="11" s="1"/>
  <c r="L377" i="11"/>
  <c r="L376" i="11" s="1"/>
  <c r="K376" i="11" s="1"/>
  <c r="J377" i="11"/>
  <c r="I377" i="11"/>
  <c r="I376" i="11" s="1"/>
  <c r="H377" i="11"/>
  <c r="H376" i="11" s="1"/>
  <c r="G377" i="11"/>
  <c r="F377" i="11" s="1"/>
  <c r="A377" i="11" s="1"/>
  <c r="E377" i="11"/>
  <c r="E376" i="11" s="1"/>
  <c r="D377" i="11"/>
  <c r="N376" i="11"/>
  <c r="J376" i="11"/>
  <c r="D376" i="11"/>
  <c r="S375" i="11"/>
  <c r="K375" i="11"/>
  <c r="F375" i="11"/>
  <c r="R375" i="11" s="1"/>
  <c r="R374" i="11"/>
  <c r="K374" i="11"/>
  <c r="S374" i="11" s="1"/>
  <c r="F374" i="11"/>
  <c r="A374" i="11" s="1"/>
  <c r="R373" i="11"/>
  <c r="K373" i="11"/>
  <c r="S373" i="11" s="1"/>
  <c r="F373" i="11"/>
  <c r="A373" i="11"/>
  <c r="S372" i="11"/>
  <c r="R372" i="11"/>
  <c r="K372" i="11"/>
  <c r="F372" i="11"/>
  <c r="A372" i="11"/>
  <c r="S371" i="11"/>
  <c r="K371" i="11"/>
  <c r="F371" i="11"/>
  <c r="R371" i="11" s="1"/>
  <c r="A371" i="11"/>
  <c r="R370" i="11"/>
  <c r="K370" i="11"/>
  <c r="S370" i="11" s="1"/>
  <c r="F370" i="11"/>
  <c r="A370" i="11" s="1"/>
  <c r="S369" i="11"/>
  <c r="R369" i="11"/>
  <c r="K369" i="11"/>
  <c r="F369" i="11"/>
  <c r="A369" i="11"/>
  <c r="S368" i="11"/>
  <c r="K368" i="11"/>
  <c r="F368" i="11"/>
  <c r="R368" i="11" s="1"/>
  <c r="A368" i="11"/>
  <c r="S367" i="11"/>
  <c r="K367" i="11"/>
  <c r="F367" i="11"/>
  <c r="R367" i="11" s="1"/>
  <c r="A367" i="11"/>
  <c r="K366" i="11"/>
  <c r="S366" i="11" s="1"/>
  <c r="F366" i="11"/>
  <c r="O365" i="11"/>
  <c r="N365" i="11"/>
  <c r="M365" i="11"/>
  <c r="M364" i="11" s="1"/>
  <c r="L365" i="11"/>
  <c r="J365" i="11"/>
  <c r="I365" i="11"/>
  <c r="I364" i="11" s="1"/>
  <c r="H365" i="11"/>
  <c r="G365" i="11"/>
  <c r="E365" i="11"/>
  <c r="E364" i="11" s="1"/>
  <c r="D365" i="11"/>
  <c r="D364" i="11" s="1"/>
  <c r="O364" i="11"/>
  <c r="N364" i="11"/>
  <c r="L364" i="11"/>
  <c r="J364" i="11"/>
  <c r="H364" i="11"/>
  <c r="G364" i="11"/>
  <c r="S363" i="11"/>
  <c r="K363" i="11"/>
  <c r="F363" i="11"/>
  <c r="R363" i="11" s="1"/>
  <c r="A363" i="11"/>
  <c r="K362" i="11"/>
  <c r="S362" i="11" s="1"/>
  <c r="F362" i="11"/>
  <c r="S361" i="11"/>
  <c r="R361" i="11"/>
  <c r="K361" i="11"/>
  <c r="F361" i="11"/>
  <c r="A361" i="11"/>
  <c r="S360" i="11"/>
  <c r="K360" i="11"/>
  <c r="F360" i="11"/>
  <c r="K359" i="11"/>
  <c r="S359" i="11" s="1"/>
  <c r="F359" i="11"/>
  <c r="K358" i="11"/>
  <c r="S358" i="11" s="1"/>
  <c r="F358" i="11"/>
  <c r="R357" i="11"/>
  <c r="K357" i="11"/>
  <c r="S357" i="11" s="1"/>
  <c r="F357" i="11"/>
  <c r="A357" i="11"/>
  <c r="S356" i="11"/>
  <c r="R356" i="11"/>
  <c r="K356" i="11"/>
  <c r="F356" i="11"/>
  <c r="A356" i="11" s="1"/>
  <c r="K355" i="11"/>
  <c r="S355" i="11" s="1"/>
  <c r="F355" i="11"/>
  <c r="R355" i="11" s="1"/>
  <c r="R354" i="11"/>
  <c r="K354" i="11"/>
  <c r="S354" i="11" s="1"/>
  <c r="F354" i="11"/>
  <c r="A354" i="11" s="1"/>
  <c r="O353" i="11"/>
  <c r="O352" i="11" s="1"/>
  <c r="N353" i="11"/>
  <c r="M353" i="11"/>
  <c r="M352" i="11" s="1"/>
  <c r="L353" i="11"/>
  <c r="K353" i="11" s="1"/>
  <c r="J353" i="11"/>
  <c r="I353" i="11"/>
  <c r="I352" i="11" s="1"/>
  <c r="H353" i="11"/>
  <c r="H352" i="11" s="1"/>
  <c r="F352" i="11" s="1"/>
  <c r="R352" i="11" s="1"/>
  <c r="G353" i="11"/>
  <c r="E353" i="11"/>
  <c r="E352" i="11" s="1"/>
  <c r="D353" i="11"/>
  <c r="N352" i="11"/>
  <c r="J352" i="11"/>
  <c r="G352" i="11"/>
  <c r="D352" i="11"/>
  <c r="K351" i="11"/>
  <c r="S351" i="11" s="1"/>
  <c r="F351" i="11"/>
  <c r="R351" i="11" s="1"/>
  <c r="R350" i="11"/>
  <c r="K350" i="11"/>
  <c r="S350" i="11" s="1"/>
  <c r="F350" i="11"/>
  <c r="A350" i="11" s="1"/>
  <c r="R349" i="11"/>
  <c r="K349" i="11"/>
  <c r="S349" i="11" s="1"/>
  <c r="F349" i="11"/>
  <c r="A349" i="11"/>
  <c r="S348" i="11"/>
  <c r="R348" i="11"/>
  <c r="K348" i="11"/>
  <c r="F348" i="11"/>
  <c r="A348" i="11"/>
  <c r="S347" i="11"/>
  <c r="K347" i="11"/>
  <c r="F347" i="11"/>
  <c r="R347" i="11" s="1"/>
  <c r="A347" i="11"/>
  <c r="S346" i="11"/>
  <c r="K346" i="11"/>
  <c r="F346" i="11"/>
  <c r="R346" i="11" s="1"/>
  <c r="A346" i="11"/>
  <c r="K345" i="11"/>
  <c r="S345" i="11" s="1"/>
  <c r="F345" i="11"/>
  <c r="R344" i="11"/>
  <c r="K344" i="11"/>
  <c r="S344" i="11" s="1"/>
  <c r="F344" i="11"/>
  <c r="A344" i="11" s="1"/>
  <c r="S343" i="11"/>
  <c r="R343" i="11"/>
  <c r="K343" i="11"/>
  <c r="F343" i="11"/>
  <c r="A343" i="11"/>
  <c r="S342" i="11"/>
  <c r="K342" i="11"/>
  <c r="F342" i="11"/>
  <c r="R342" i="11" s="1"/>
  <c r="O341" i="11"/>
  <c r="O340" i="11" s="1"/>
  <c r="N341" i="11"/>
  <c r="K341" i="11" s="1"/>
  <c r="M341" i="11"/>
  <c r="L341" i="11"/>
  <c r="J341" i="11"/>
  <c r="I341" i="11"/>
  <c r="H341" i="11"/>
  <c r="G341" i="11"/>
  <c r="G340" i="11" s="1"/>
  <c r="F341" i="11"/>
  <c r="A341" i="11" s="1"/>
  <c r="E341" i="11"/>
  <c r="D341" i="11"/>
  <c r="N340" i="11"/>
  <c r="M340" i="11"/>
  <c r="L340" i="11"/>
  <c r="J340" i="11"/>
  <c r="I340" i="11"/>
  <c r="F340" i="11" s="1"/>
  <c r="H340" i="11"/>
  <c r="E340" i="11"/>
  <c r="D340" i="11"/>
  <c r="O339" i="11"/>
  <c r="N339" i="11"/>
  <c r="M339" i="11"/>
  <c r="M303" i="11" s="1"/>
  <c r="L339" i="11"/>
  <c r="J339" i="11"/>
  <c r="I339" i="11"/>
  <c r="I303" i="11" s="1"/>
  <c r="I15" i="11" s="1"/>
  <c r="H339" i="11"/>
  <c r="H303" i="11" s="1"/>
  <c r="G339" i="11"/>
  <c r="E339" i="11"/>
  <c r="E303" i="11" s="1"/>
  <c r="D339" i="11"/>
  <c r="O338" i="11"/>
  <c r="O302" i="11" s="1"/>
  <c r="N338" i="11"/>
  <c r="M338" i="11"/>
  <c r="L338" i="11"/>
  <c r="L302" i="11" s="1"/>
  <c r="K338" i="11"/>
  <c r="J338" i="11"/>
  <c r="I338" i="11"/>
  <c r="H338" i="11"/>
  <c r="H302" i="11" s="1"/>
  <c r="H14" i="11" s="1"/>
  <c r="G338" i="11"/>
  <c r="E338" i="11"/>
  <c r="S338" i="11" s="1"/>
  <c r="D338" i="11"/>
  <c r="D302" i="11" s="1"/>
  <c r="O337" i="11"/>
  <c r="O301" i="11" s="1"/>
  <c r="O13" i="11" s="1"/>
  <c r="N337" i="11"/>
  <c r="N301" i="11" s="1"/>
  <c r="M337" i="11"/>
  <c r="L337" i="11"/>
  <c r="J337" i="11"/>
  <c r="J301" i="11" s="1"/>
  <c r="I337" i="11"/>
  <c r="H337" i="11"/>
  <c r="G337" i="11"/>
  <c r="G301" i="11" s="1"/>
  <c r="E337" i="11"/>
  <c r="D337" i="11"/>
  <c r="O336" i="11"/>
  <c r="N336" i="11"/>
  <c r="N300" i="11" s="1"/>
  <c r="N12" i="11" s="1"/>
  <c r="M336" i="11"/>
  <c r="M300" i="11" s="1"/>
  <c r="L336" i="11"/>
  <c r="K336" i="11" s="1"/>
  <c r="S336" i="11" s="1"/>
  <c r="J336" i="11"/>
  <c r="J300" i="11" s="1"/>
  <c r="J12" i="11" s="1"/>
  <c r="I336" i="11"/>
  <c r="I300" i="11" s="1"/>
  <c r="H336" i="11"/>
  <c r="G336" i="11"/>
  <c r="E336" i="11"/>
  <c r="E300" i="11" s="1"/>
  <c r="D336" i="11"/>
  <c r="O335" i="11"/>
  <c r="N335" i="11"/>
  <c r="M335" i="11"/>
  <c r="M299" i="11" s="1"/>
  <c r="L335" i="11"/>
  <c r="J335" i="11"/>
  <c r="I335" i="11"/>
  <c r="H335" i="11"/>
  <c r="H299" i="11" s="1"/>
  <c r="H11" i="11" s="1"/>
  <c r="G335" i="11"/>
  <c r="F335" i="11" s="1"/>
  <c r="R335" i="11" s="1"/>
  <c r="E335" i="11"/>
  <c r="E299" i="11" s="1"/>
  <c r="D335" i="11"/>
  <c r="O334" i="11"/>
  <c r="O298" i="11" s="1"/>
  <c r="N334" i="11"/>
  <c r="M334" i="11"/>
  <c r="L334" i="11"/>
  <c r="L298" i="11" s="1"/>
  <c r="J334" i="11"/>
  <c r="I334" i="11"/>
  <c r="H334" i="11"/>
  <c r="H298" i="11" s="1"/>
  <c r="H10" i="11" s="1"/>
  <c r="G334" i="11"/>
  <c r="E334" i="11"/>
  <c r="D334" i="11"/>
  <c r="D298" i="11" s="1"/>
  <c r="O333" i="11"/>
  <c r="O297" i="11" s="1"/>
  <c r="O9" i="11" s="1"/>
  <c r="N333" i="11"/>
  <c r="N297" i="11" s="1"/>
  <c r="M333" i="11"/>
  <c r="L333" i="11"/>
  <c r="J333" i="11"/>
  <c r="J297" i="11" s="1"/>
  <c r="I333" i="11"/>
  <c r="H333" i="11"/>
  <c r="G333" i="11"/>
  <c r="G297" i="11" s="1"/>
  <c r="F297" i="11" s="1"/>
  <c r="R297" i="11" s="1"/>
  <c r="E333" i="11"/>
  <c r="D333" i="11"/>
  <c r="O332" i="11"/>
  <c r="N332" i="11"/>
  <c r="N296" i="11" s="1"/>
  <c r="M332" i="11"/>
  <c r="M296" i="11" s="1"/>
  <c r="L332" i="11"/>
  <c r="J332" i="11"/>
  <c r="J296" i="11" s="1"/>
  <c r="I332" i="11"/>
  <c r="I296" i="11" s="1"/>
  <c r="H332" i="11"/>
  <c r="G332" i="11"/>
  <c r="E332" i="11"/>
  <c r="E296" i="11" s="1"/>
  <c r="D332" i="11"/>
  <c r="O331" i="11"/>
  <c r="N331" i="11"/>
  <c r="M331" i="11"/>
  <c r="L331" i="11"/>
  <c r="J331" i="11"/>
  <c r="I331" i="11"/>
  <c r="H331" i="11"/>
  <c r="H295" i="11" s="1"/>
  <c r="G331" i="11"/>
  <c r="E331" i="11"/>
  <c r="D331" i="11"/>
  <c r="O330" i="11"/>
  <c r="O294" i="11" s="1"/>
  <c r="N330" i="11"/>
  <c r="M330" i="11"/>
  <c r="L330" i="11"/>
  <c r="K330" i="11" s="1"/>
  <c r="J330" i="11"/>
  <c r="I330" i="11"/>
  <c r="H330" i="11"/>
  <c r="G330" i="11"/>
  <c r="E330" i="11"/>
  <c r="D330" i="11"/>
  <c r="N329" i="11"/>
  <c r="N328" i="11" s="1"/>
  <c r="S327" i="11"/>
  <c r="R327" i="11"/>
  <c r="K327" i="11"/>
  <c r="F327" i="11"/>
  <c r="A327" i="11"/>
  <c r="S326" i="11"/>
  <c r="K326" i="11"/>
  <c r="F326" i="11"/>
  <c r="R326" i="11" s="1"/>
  <c r="A326" i="11"/>
  <c r="K325" i="11"/>
  <c r="S325" i="11" s="1"/>
  <c r="F325" i="11"/>
  <c r="R324" i="11"/>
  <c r="K324" i="11"/>
  <c r="S324" i="11" s="1"/>
  <c r="F324" i="11"/>
  <c r="A324" i="11" s="1"/>
  <c r="F323" i="11"/>
  <c r="K322" i="11"/>
  <c r="S322" i="11" s="1"/>
  <c r="F322" i="11"/>
  <c r="R321" i="11"/>
  <c r="K321" i="11"/>
  <c r="S321" i="11" s="1"/>
  <c r="F321" i="11"/>
  <c r="A321" i="11" s="1"/>
  <c r="S320" i="11"/>
  <c r="R320" i="11"/>
  <c r="K320" i="11"/>
  <c r="F320" i="11"/>
  <c r="A320" i="11"/>
  <c r="F319" i="11"/>
  <c r="R319" i="11" s="1"/>
  <c r="K318" i="11"/>
  <c r="S318" i="11" s="1"/>
  <c r="F318" i="11"/>
  <c r="O317" i="11"/>
  <c r="N317" i="11"/>
  <c r="N316" i="11" s="1"/>
  <c r="M317" i="11"/>
  <c r="M316" i="11" s="1"/>
  <c r="J317" i="11"/>
  <c r="J316" i="11" s="1"/>
  <c r="H317" i="11"/>
  <c r="H316" i="11" s="1"/>
  <c r="G317" i="11"/>
  <c r="G316" i="11" s="1"/>
  <c r="E317" i="11"/>
  <c r="D317" i="11"/>
  <c r="D316" i="11" s="1"/>
  <c r="O316" i="11"/>
  <c r="E316" i="11"/>
  <c r="S315" i="11"/>
  <c r="K315" i="11"/>
  <c r="F315" i="11"/>
  <c r="R315" i="11" s="1"/>
  <c r="K314" i="11"/>
  <c r="S314" i="11" s="1"/>
  <c r="F314" i="11"/>
  <c r="R313" i="11"/>
  <c r="K313" i="11"/>
  <c r="S313" i="11" s="1"/>
  <c r="F313" i="11"/>
  <c r="A313" i="11" s="1"/>
  <c r="S312" i="11"/>
  <c r="R312" i="11"/>
  <c r="K312" i="11"/>
  <c r="F312" i="11"/>
  <c r="A312" i="11"/>
  <c r="K311" i="11"/>
  <c r="S311" i="11" s="1"/>
  <c r="J305" i="11"/>
  <c r="J304" i="11" s="1"/>
  <c r="F311" i="11"/>
  <c r="R310" i="11"/>
  <c r="K310" i="11"/>
  <c r="S310" i="11" s="1"/>
  <c r="F310" i="11"/>
  <c r="A310" i="11" s="1"/>
  <c r="S309" i="11"/>
  <c r="R309" i="11"/>
  <c r="K309" i="11"/>
  <c r="F309" i="11"/>
  <c r="A309" i="11"/>
  <c r="S308" i="11"/>
  <c r="K308" i="11"/>
  <c r="F308" i="11"/>
  <c r="R308" i="11" s="1"/>
  <c r="A308" i="11"/>
  <c r="K307" i="11"/>
  <c r="S307" i="11" s="1"/>
  <c r="F307" i="11"/>
  <c r="R306" i="11"/>
  <c r="K306" i="11"/>
  <c r="S306" i="11" s="1"/>
  <c r="F306" i="11"/>
  <c r="A306" i="11" s="1"/>
  <c r="O305" i="11"/>
  <c r="N305" i="11"/>
  <c r="N304" i="11" s="1"/>
  <c r="M305" i="11"/>
  <c r="M304" i="11" s="1"/>
  <c r="L305" i="11"/>
  <c r="I305" i="11"/>
  <c r="I304" i="11" s="1"/>
  <c r="H305" i="11"/>
  <c r="H304" i="11" s="1"/>
  <c r="G305" i="11"/>
  <c r="G304" i="11" s="1"/>
  <c r="E305" i="11"/>
  <c r="E304" i="11" s="1"/>
  <c r="D305" i="11"/>
  <c r="O304" i="11"/>
  <c r="L304" i="11"/>
  <c r="D304" i="11"/>
  <c r="O303" i="11"/>
  <c r="N303" i="11"/>
  <c r="J303" i="11"/>
  <c r="J15" i="11" s="1"/>
  <c r="G303" i="11"/>
  <c r="N302" i="11"/>
  <c r="M302" i="11"/>
  <c r="M14" i="11" s="1"/>
  <c r="J302" i="11"/>
  <c r="I302" i="11"/>
  <c r="I14" i="11" s="1"/>
  <c r="E302" i="11"/>
  <c r="M301" i="11"/>
  <c r="L301" i="11"/>
  <c r="I301" i="11"/>
  <c r="H301" i="11"/>
  <c r="H13" i="11" s="1"/>
  <c r="E301" i="11"/>
  <c r="D301" i="11"/>
  <c r="O300" i="11"/>
  <c r="L300" i="11"/>
  <c r="K300" i="11"/>
  <c r="H300" i="11"/>
  <c r="G300" i="11"/>
  <c r="D300" i="11"/>
  <c r="O299" i="11"/>
  <c r="N299" i="11"/>
  <c r="N11" i="11" s="1"/>
  <c r="J299" i="11"/>
  <c r="G299" i="11"/>
  <c r="N298" i="11"/>
  <c r="M298" i="11"/>
  <c r="J298" i="11"/>
  <c r="I298" i="11"/>
  <c r="E298" i="11"/>
  <c r="M297" i="11"/>
  <c r="L297" i="11"/>
  <c r="I297" i="11"/>
  <c r="H297" i="11"/>
  <c r="H9" i="11" s="1"/>
  <c r="E297" i="11"/>
  <c r="D297" i="11"/>
  <c r="O296" i="11"/>
  <c r="L296" i="11"/>
  <c r="K296" i="11" s="1"/>
  <c r="H296" i="11"/>
  <c r="G296" i="11"/>
  <c r="D296" i="11"/>
  <c r="O295" i="11"/>
  <c r="N295" i="11"/>
  <c r="J295" i="11"/>
  <c r="G295" i="11"/>
  <c r="N294" i="11"/>
  <c r="M294" i="11"/>
  <c r="J294" i="11"/>
  <c r="I294" i="11"/>
  <c r="E294" i="11"/>
  <c r="K291" i="11"/>
  <c r="S291" i="11" s="1"/>
  <c r="F291" i="11"/>
  <c r="R290" i="11"/>
  <c r="K290" i="11"/>
  <c r="S290" i="11" s="1"/>
  <c r="F290" i="11"/>
  <c r="A290" i="11" s="1"/>
  <c r="S289" i="11"/>
  <c r="R289" i="11"/>
  <c r="K289" i="11"/>
  <c r="F289" i="11"/>
  <c r="A289" i="11"/>
  <c r="S288" i="11"/>
  <c r="K288" i="11"/>
  <c r="F288" i="11"/>
  <c r="R288" i="11" s="1"/>
  <c r="K287" i="11"/>
  <c r="S287" i="11" s="1"/>
  <c r="F287" i="11"/>
  <c r="R286" i="11"/>
  <c r="K286" i="11"/>
  <c r="S286" i="11" s="1"/>
  <c r="F286" i="11"/>
  <c r="A286" i="11" s="1"/>
  <c r="S285" i="11"/>
  <c r="R285" i="11"/>
  <c r="K285" i="11"/>
  <c r="F285" i="11"/>
  <c r="A285" i="11"/>
  <c r="S284" i="11"/>
  <c r="K284" i="11"/>
  <c r="F284" i="11"/>
  <c r="R284" i="11" s="1"/>
  <c r="A284" i="11"/>
  <c r="K283" i="11"/>
  <c r="S283" i="11" s="1"/>
  <c r="F283" i="11"/>
  <c r="R282" i="11"/>
  <c r="K282" i="11"/>
  <c r="S282" i="11" s="1"/>
  <c r="F282" i="11"/>
  <c r="A282" i="11" s="1"/>
  <c r="O281" i="11"/>
  <c r="N281" i="11"/>
  <c r="M281" i="11"/>
  <c r="M280" i="11" s="1"/>
  <c r="L281" i="11"/>
  <c r="J281" i="11"/>
  <c r="I281" i="11"/>
  <c r="I280" i="11" s="1"/>
  <c r="H281" i="11"/>
  <c r="G281" i="11"/>
  <c r="E281" i="11"/>
  <c r="E280" i="11" s="1"/>
  <c r="D281" i="11"/>
  <c r="O280" i="11"/>
  <c r="N280" i="11"/>
  <c r="L280" i="11"/>
  <c r="K280" i="11" s="1"/>
  <c r="J280" i="11"/>
  <c r="H280" i="11"/>
  <c r="G280" i="11"/>
  <c r="F280" i="11" s="1"/>
  <c r="K279" i="11"/>
  <c r="S279" i="11" s="1"/>
  <c r="F279" i="11"/>
  <c r="R278" i="11"/>
  <c r="K278" i="11"/>
  <c r="S278" i="11" s="1"/>
  <c r="F278" i="11"/>
  <c r="A278" i="11" s="1"/>
  <c r="S277" i="11"/>
  <c r="R277" i="11"/>
  <c r="K277" i="11"/>
  <c r="F277" i="11"/>
  <c r="A277" i="11"/>
  <c r="S276" i="11"/>
  <c r="K276" i="11"/>
  <c r="F276" i="11"/>
  <c r="R276" i="11" s="1"/>
  <c r="A276" i="11"/>
  <c r="K275" i="11"/>
  <c r="S275" i="11" s="1"/>
  <c r="F275" i="11"/>
  <c r="R274" i="11"/>
  <c r="K274" i="11"/>
  <c r="S274" i="11" s="1"/>
  <c r="F274" i="11"/>
  <c r="A274" i="11" s="1"/>
  <c r="S273" i="11"/>
  <c r="R273" i="11"/>
  <c r="K273" i="11"/>
  <c r="F273" i="11"/>
  <c r="A273" i="11"/>
  <c r="S272" i="11"/>
  <c r="K272" i="11"/>
  <c r="F272" i="11"/>
  <c r="R272" i="11" s="1"/>
  <c r="K271" i="11"/>
  <c r="S271" i="11" s="1"/>
  <c r="F271" i="11"/>
  <c r="R270" i="11"/>
  <c r="K270" i="11"/>
  <c r="S270" i="11" s="1"/>
  <c r="F270" i="11"/>
  <c r="A270" i="11" s="1"/>
  <c r="O269" i="11"/>
  <c r="N269" i="11"/>
  <c r="M269" i="11"/>
  <c r="M268" i="11" s="1"/>
  <c r="L269" i="11"/>
  <c r="J269" i="11"/>
  <c r="I269" i="11"/>
  <c r="I268" i="11" s="1"/>
  <c r="H269" i="11"/>
  <c r="H268" i="11" s="1"/>
  <c r="G269" i="11"/>
  <c r="E269" i="11"/>
  <c r="E268" i="11" s="1"/>
  <c r="D269" i="11"/>
  <c r="O268" i="11"/>
  <c r="N268" i="11"/>
  <c r="L268" i="11"/>
  <c r="K268" i="11"/>
  <c r="J268" i="11"/>
  <c r="G268" i="11"/>
  <c r="D268" i="11"/>
  <c r="K267" i="11"/>
  <c r="S267" i="11" s="1"/>
  <c r="F267" i="11"/>
  <c r="R266" i="11"/>
  <c r="K266" i="11"/>
  <c r="S266" i="11" s="1"/>
  <c r="F266" i="11"/>
  <c r="A266" i="11"/>
  <c r="S265" i="11"/>
  <c r="R265" i="11"/>
  <c r="K265" i="11"/>
  <c r="F265" i="11"/>
  <c r="A265" i="11"/>
  <c r="S264" i="11"/>
  <c r="K264" i="11"/>
  <c r="F264" i="11"/>
  <c r="R264" i="11" s="1"/>
  <c r="A264" i="11"/>
  <c r="K263" i="11"/>
  <c r="S263" i="11" s="1"/>
  <c r="F263" i="11"/>
  <c r="R262" i="11"/>
  <c r="K262" i="11"/>
  <c r="S262" i="11" s="1"/>
  <c r="F262" i="11"/>
  <c r="A262" i="11"/>
  <c r="S261" i="11"/>
  <c r="R261" i="11"/>
  <c r="K261" i="11"/>
  <c r="F261" i="11"/>
  <c r="A261" i="11"/>
  <c r="S260" i="11"/>
  <c r="K260" i="11"/>
  <c r="F260" i="11"/>
  <c r="R260" i="11" s="1"/>
  <c r="A260" i="11"/>
  <c r="K259" i="11"/>
  <c r="S259" i="11" s="1"/>
  <c r="F259" i="11"/>
  <c r="R258" i="11"/>
  <c r="K258" i="11"/>
  <c r="S258" i="11" s="1"/>
  <c r="F258" i="11"/>
  <c r="A258" i="11"/>
  <c r="O257" i="11"/>
  <c r="N257" i="11"/>
  <c r="N256" i="11" s="1"/>
  <c r="M257" i="11"/>
  <c r="M256" i="11" s="1"/>
  <c r="L257" i="11"/>
  <c r="K257" i="11" s="1"/>
  <c r="J257" i="11"/>
  <c r="J256" i="11" s="1"/>
  <c r="I257" i="11"/>
  <c r="I256" i="11" s="1"/>
  <c r="H257" i="11"/>
  <c r="G257" i="11"/>
  <c r="E257" i="11"/>
  <c r="E256" i="11" s="1"/>
  <c r="D257" i="11"/>
  <c r="O256" i="11"/>
  <c r="L256" i="11"/>
  <c r="K256" i="11" s="1"/>
  <c r="H256" i="11"/>
  <c r="G256" i="11"/>
  <c r="D256" i="11"/>
  <c r="K255" i="11"/>
  <c r="S255" i="11" s="1"/>
  <c r="F255" i="11"/>
  <c r="R254" i="11"/>
  <c r="K254" i="11"/>
  <c r="S254" i="11" s="1"/>
  <c r="F254" i="11"/>
  <c r="A254" i="11"/>
  <c r="S253" i="11"/>
  <c r="R253" i="11"/>
  <c r="K253" i="11"/>
  <c r="F253" i="11"/>
  <c r="A253" i="11"/>
  <c r="S252" i="11"/>
  <c r="K252" i="11"/>
  <c r="F252" i="11"/>
  <c r="R252" i="11" s="1"/>
  <c r="A252" i="11"/>
  <c r="K251" i="11"/>
  <c r="S251" i="11" s="1"/>
  <c r="F251" i="11"/>
  <c r="R250" i="11"/>
  <c r="K250" i="11"/>
  <c r="S250" i="11" s="1"/>
  <c r="F250" i="11"/>
  <c r="A250" i="11"/>
  <c r="S249" i="11"/>
  <c r="R249" i="11"/>
  <c r="K249" i="11"/>
  <c r="F249" i="11"/>
  <c r="A249" i="11"/>
  <c r="S248" i="11"/>
  <c r="K248" i="11"/>
  <c r="F248" i="11"/>
  <c r="R248" i="11" s="1"/>
  <c r="A248" i="11"/>
  <c r="K247" i="11"/>
  <c r="S247" i="11" s="1"/>
  <c r="F247" i="11"/>
  <c r="K246" i="11"/>
  <c r="S246" i="11" s="1"/>
  <c r="F246" i="11"/>
  <c r="R246" i="11" s="1"/>
  <c r="O245" i="11"/>
  <c r="O244" i="11" s="1"/>
  <c r="N245" i="11"/>
  <c r="N244" i="11" s="1"/>
  <c r="M245" i="11"/>
  <c r="L245" i="11"/>
  <c r="J245" i="11"/>
  <c r="J244" i="11" s="1"/>
  <c r="I245" i="11"/>
  <c r="I244" i="11" s="1"/>
  <c r="H245" i="11"/>
  <c r="H244" i="11" s="1"/>
  <c r="G245" i="11"/>
  <c r="G244" i="11" s="1"/>
  <c r="E245" i="11"/>
  <c r="D245" i="11"/>
  <c r="M244" i="11"/>
  <c r="L244" i="11"/>
  <c r="E244" i="11"/>
  <c r="D244" i="11"/>
  <c r="R243" i="11"/>
  <c r="K243" i="11"/>
  <c r="S243" i="11" s="1"/>
  <c r="F243" i="11"/>
  <c r="A243" i="11"/>
  <c r="S242" i="11"/>
  <c r="R242" i="11"/>
  <c r="K242" i="11"/>
  <c r="F242" i="11"/>
  <c r="A242" i="11"/>
  <c r="S241" i="11"/>
  <c r="K241" i="11"/>
  <c r="F241" i="11"/>
  <c r="R241" i="11" s="1"/>
  <c r="A241" i="11"/>
  <c r="K240" i="11"/>
  <c r="S240" i="11" s="1"/>
  <c r="F240" i="11"/>
  <c r="R239" i="11"/>
  <c r="K239" i="11"/>
  <c r="S239" i="11" s="1"/>
  <c r="F239" i="11"/>
  <c r="A239" i="11"/>
  <c r="S238" i="11"/>
  <c r="R238" i="11"/>
  <c r="K238" i="11"/>
  <c r="F238" i="11"/>
  <c r="A238" i="11"/>
  <c r="S237" i="11"/>
  <c r="K237" i="11"/>
  <c r="F237" i="11"/>
  <c r="R237" i="11" s="1"/>
  <c r="K236" i="11"/>
  <c r="S236" i="11" s="1"/>
  <c r="F236" i="11"/>
  <c r="R235" i="11"/>
  <c r="K235" i="11"/>
  <c r="S235" i="11" s="1"/>
  <c r="F235" i="11"/>
  <c r="A235" i="11"/>
  <c r="S234" i="11"/>
  <c r="R234" i="11"/>
  <c r="K234" i="11"/>
  <c r="F234" i="11"/>
  <c r="A234" i="11"/>
  <c r="O233" i="11"/>
  <c r="O232" i="11" s="1"/>
  <c r="N233" i="11"/>
  <c r="N232" i="11" s="1"/>
  <c r="M233" i="11"/>
  <c r="M232" i="11" s="1"/>
  <c r="L233" i="11"/>
  <c r="L232" i="11" s="1"/>
  <c r="J233" i="11"/>
  <c r="J232" i="11" s="1"/>
  <c r="I233" i="11"/>
  <c r="F233" i="11" s="1"/>
  <c r="A233" i="11" s="1"/>
  <c r="H233" i="11"/>
  <c r="G233" i="11"/>
  <c r="G232" i="11" s="1"/>
  <c r="E233" i="11"/>
  <c r="D233" i="11"/>
  <c r="H232" i="11"/>
  <c r="E232" i="11"/>
  <c r="D232" i="11"/>
  <c r="R231" i="11"/>
  <c r="K231" i="11"/>
  <c r="S231" i="11" s="1"/>
  <c r="F231" i="11"/>
  <c r="A231" i="11"/>
  <c r="S230" i="11"/>
  <c r="R230" i="11"/>
  <c r="K230" i="11"/>
  <c r="F230" i="11"/>
  <c r="A230" i="11"/>
  <c r="S229" i="11"/>
  <c r="K229" i="11"/>
  <c r="F229" i="11"/>
  <c r="R229" i="11" s="1"/>
  <c r="K228" i="11"/>
  <c r="S228" i="11" s="1"/>
  <c r="F228" i="11"/>
  <c r="R227" i="11"/>
  <c r="K227" i="11"/>
  <c r="S227" i="11" s="1"/>
  <c r="F227" i="11"/>
  <c r="A227" i="11"/>
  <c r="S226" i="11"/>
  <c r="R226" i="11"/>
  <c r="K226" i="11"/>
  <c r="F226" i="11"/>
  <c r="A226" i="11"/>
  <c r="S225" i="11"/>
  <c r="K225" i="11"/>
  <c r="F225" i="11"/>
  <c r="R225" i="11" s="1"/>
  <c r="K224" i="11"/>
  <c r="S224" i="11" s="1"/>
  <c r="F224" i="11"/>
  <c r="R223" i="11"/>
  <c r="K223" i="11"/>
  <c r="S223" i="11" s="1"/>
  <c r="F223" i="11"/>
  <c r="A223" i="11"/>
  <c r="S222" i="11"/>
  <c r="R222" i="11"/>
  <c r="K222" i="11"/>
  <c r="F222" i="11"/>
  <c r="A222" i="11"/>
  <c r="O221" i="11"/>
  <c r="O220" i="11" s="1"/>
  <c r="N221" i="11"/>
  <c r="N220" i="11" s="1"/>
  <c r="M221" i="11"/>
  <c r="K221" i="11" s="1"/>
  <c r="L221" i="11"/>
  <c r="J221" i="11"/>
  <c r="J220" i="11" s="1"/>
  <c r="I221" i="11"/>
  <c r="I220" i="11" s="1"/>
  <c r="H221" i="11"/>
  <c r="G221" i="11"/>
  <c r="G220" i="11" s="1"/>
  <c r="E221" i="11"/>
  <c r="S221" i="11" s="1"/>
  <c r="D221" i="11"/>
  <c r="L220" i="11"/>
  <c r="H220" i="11"/>
  <c r="D220" i="11"/>
  <c r="R219" i="11"/>
  <c r="K219" i="11"/>
  <c r="S219" i="11" s="1"/>
  <c r="F219" i="11"/>
  <c r="A219" i="11"/>
  <c r="S218" i="11"/>
  <c r="R218" i="11"/>
  <c r="K218" i="11"/>
  <c r="F218" i="11"/>
  <c r="A218" i="11"/>
  <c r="S217" i="11"/>
  <c r="K217" i="11"/>
  <c r="F217" i="11"/>
  <c r="R217" i="11" s="1"/>
  <c r="K216" i="11"/>
  <c r="S216" i="11" s="1"/>
  <c r="F216" i="11"/>
  <c r="R215" i="11"/>
  <c r="K215" i="11"/>
  <c r="S215" i="11" s="1"/>
  <c r="F215" i="11"/>
  <c r="A215" i="11"/>
  <c r="S214" i="11"/>
  <c r="R214" i="11"/>
  <c r="K214" i="11"/>
  <c r="F214" i="11"/>
  <c r="A214" i="11"/>
  <c r="S213" i="11"/>
  <c r="K213" i="11"/>
  <c r="F213" i="11"/>
  <c r="R213" i="11" s="1"/>
  <c r="A213" i="11"/>
  <c r="K212" i="11"/>
  <c r="S212" i="11" s="1"/>
  <c r="F212" i="11"/>
  <c r="R211" i="11"/>
  <c r="K211" i="11"/>
  <c r="S211" i="11" s="1"/>
  <c r="F211" i="11"/>
  <c r="A211" i="11"/>
  <c r="S210" i="11"/>
  <c r="R210" i="11"/>
  <c r="K210" i="11"/>
  <c r="F210" i="11"/>
  <c r="A210" i="11"/>
  <c r="S209" i="11"/>
  <c r="O209" i="11"/>
  <c r="O208" i="11" s="1"/>
  <c r="N209" i="11"/>
  <c r="N208" i="11" s="1"/>
  <c r="M209" i="11"/>
  <c r="K209" i="11" s="1"/>
  <c r="L209" i="11"/>
  <c r="J209" i="11"/>
  <c r="J208" i="11" s="1"/>
  <c r="I209" i="11"/>
  <c r="H209" i="11"/>
  <c r="G209" i="11"/>
  <c r="G208" i="11" s="1"/>
  <c r="F209" i="11"/>
  <c r="A209" i="11" s="1"/>
  <c r="E209" i="11"/>
  <c r="D209" i="11"/>
  <c r="R209" i="11" s="1"/>
  <c r="L208" i="11"/>
  <c r="I208" i="11"/>
  <c r="H208" i="11"/>
  <c r="E208" i="11"/>
  <c r="D208" i="11"/>
  <c r="R207" i="11"/>
  <c r="K207" i="11"/>
  <c r="S207" i="11" s="1"/>
  <c r="F207" i="11"/>
  <c r="A207" i="11"/>
  <c r="S206" i="11"/>
  <c r="R206" i="11"/>
  <c r="K206" i="11"/>
  <c r="F206" i="11"/>
  <c r="A206" i="11"/>
  <c r="S205" i="11"/>
  <c r="K205" i="11"/>
  <c r="F205" i="11"/>
  <c r="R205" i="11" s="1"/>
  <c r="A205" i="11"/>
  <c r="K204" i="11"/>
  <c r="S204" i="11" s="1"/>
  <c r="F204" i="11"/>
  <c r="R203" i="11"/>
  <c r="K203" i="11"/>
  <c r="S203" i="11" s="1"/>
  <c r="F203" i="11"/>
  <c r="A203" i="11"/>
  <c r="S202" i="11"/>
  <c r="R202" i="11"/>
  <c r="K202" i="11"/>
  <c r="F202" i="11"/>
  <c r="A202" i="11"/>
  <c r="S201" i="11"/>
  <c r="K201" i="11"/>
  <c r="F201" i="11"/>
  <c r="R201" i="11" s="1"/>
  <c r="A201" i="11"/>
  <c r="K200" i="11"/>
  <c r="S200" i="11" s="1"/>
  <c r="F200" i="11"/>
  <c r="R199" i="11"/>
  <c r="K199" i="11"/>
  <c r="S199" i="11" s="1"/>
  <c r="F199" i="11"/>
  <c r="A199" i="11"/>
  <c r="S198" i="11"/>
  <c r="R198" i="11"/>
  <c r="K198" i="11"/>
  <c r="F198" i="11"/>
  <c r="A198" i="11"/>
  <c r="O197" i="11"/>
  <c r="O196" i="11" s="1"/>
  <c r="N197" i="11"/>
  <c r="N196" i="11" s="1"/>
  <c r="M197" i="11"/>
  <c r="L197" i="11"/>
  <c r="J197" i="11"/>
  <c r="J196" i="11" s="1"/>
  <c r="I197" i="11"/>
  <c r="H197" i="11"/>
  <c r="G197" i="11"/>
  <c r="G196" i="11" s="1"/>
  <c r="E197" i="11"/>
  <c r="D197" i="11"/>
  <c r="M196" i="11"/>
  <c r="L196" i="11"/>
  <c r="I196" i="11"/>
  <c r="H196" i="11"/>
  <c r="E196" i="11"/>
  <c r="D196" i="11"/>
  <c r="R195" i="11"/>
  <c r="K195" i="11"/>
  <c r="S195" i="11" s="1"/>
  <c r="F195" i="11"/>
  <c r="A195" i="11"/>
  <c r="S194" i="11"/>
  <c r="R194" i="11"/>
  <c r="K194" i="11"/>
  <c r="F194" i="11"/>
  <c r="A194" i="11"/>
  <c r="S193" i="11"/>
  <c r="K193" i="11"/>
  <c r="F193" i="11"/>
  <c r="R193" i="11" s="1"/>
  <c r="A193" i="11"/>
  <c r="K192" i="11"/>
  <c r="S192" i="11" s="1"/>
  <c r="F192" i="11"/>
  <c r="R191" i="11"/>
  <c r="K191" i="11"/>
  <c r="S191" i="11" s="1"/>
  <c r="F191" i="11"/>
  <c r="A191" i="11"/>
  <c r="S190" i="11"/>
  <c r="R190" i="11"/>
  <c r="K190" i="11"/>
  <c r="F190" i="11"/>
  <c r="A190" i="11"/>
  <c r="S189" i="11"/>
  <c r="K189" i="11"/>
  <c r="F189" i="11"/>
  <c r="R189" i="11" s="1"/>
  <c r="K188" i="11"/>
  <c r="S188" i="11" s="1"/>
  <c r="F188" i="11"/>
  <c r="R187" i="11"/>
  <c r="K187" i="11"/>
  <c r="S187" i="11" s="1"/>
  <c r="F187" i="11"/>
  <c r="A187" i="11"/>
  <c r="S186" i="11"/>
  <c r="R186" i="11"/>
  <c r="K186" i="11"/>
  <c r="F186" i="11"/>
  <c r="A186" i="11"/>
  <c r="O185" i="11"/>
  <c r="O184" i="11" s="1"/>
  <c r="N185" i="11"/>
  <c r="N184" i="11" s="1"/>
  <c r="M185" i="11"/>
  <c r="L185" i="11"/>
  <c r="J185" i="11"/>
  <c r="J184" i="11" s="1"/>
  <c r="I185" i="11"/>
  <c r="F185" i="11" s="1"/>
  <c r="A185" i="11" s="1"/>
  <c r="H185" i="11"/>
  <c r="G185" i="11"/>
  <c r="G184" i="11" s="1"/>
  <c r="E185" i="11"/>
  <c r="D185" i="11"/>
  <c r="M184" i="11"/>
  <c r="L184" i="11"/>
  <c r="H184" i="11"/>
  <c r="E184" i="11"/>
  <c r="D184" i="11"/>
  <c r="R183" i="11"/>
  <c r="K183" i="11"/>
  <c r="S183" i="11" s="1"/>
  <c r="F183" i="11"/>
  <c r="A183" i="11"/>
  <c r="S182" i="11"/>
  <c r="R182" i="11"/>
  <c r="K182" i="11"/>
  <c r="F182" i="11"/>
  <c r="A182" i="11"/>
  <c r="S181" i="11"/>
  <c r="K181" i="11"/>
  <c r="F181" i="11"/>
  <c r="R181" i="11" s="1"/>
  <c r="K180" i="11"/>
  <c r="S180" i="11" s="1"/>
  <c r="F180" i="11"/>
  <c r="R179" i="11"/>
  <c r="K179" i="11"/>
  <c r="S179" i="11" s="1"/>
  <c r="F179" i="11"/>
  <c r="A179" i="11"/>
  <c r="S178" i="11"/>
  <c r="R178" i="11"/>
  <c r="K178" i="11"/>
  <c r="F178" i="11"/>
  <c r="A178" i="11"/>
  <c r="S177" i="11"/>
  <c r="K177" i="11"/>
  <c r="F177" i="11"/>
  <c r="R177" i="11" s="1"/>
  <c r="K176" i="11"/>
  <c r="S176" i="11" s="1"/>
  <c r="F176" i="11"/>
  <c r="R175" i="11"/>
  <c r="K175" i="11"/>
  <c r="S175" i="11" s="1"/>
  <c r="F175" i="11"/>
  <c r="A175" i="11"/>
  <c r="S174" i="11"/>
  <c r="R174" i="11"/>
  <c r="K174" i="11"/>
  <c r="F174" i="11"/>
  <c r="A174" i="11"/>
  <c r="O173" i="11"/>
  <c r="O172" i="11" s="1"/>
  <c r="N173" i="11"/>
  <c r="N172" i="11" s="1"/>
  <c r="M173" i="11"/>
  <c r="K173" i="11" s="1"/>
  <c r="L173" i="11"/>
  <c r="J173" i="11"/>
  <c r="J172" i="11" s="1"/>
  <c r="I173" i="11"/>
  <c r="I172" i="11" s="1"/>
  <c r="H173" i="11"/>
  <c r="G173" i="11"/>
  <c r="G172" i="11" s="1"/>
  <c r="E173" i="11"/>
  <c r="S173" i="11" s="1"/>
  <c r="D173" i="11"/>
  <c r="L172" i="11"/>
  <c r="H172" i="11"/>
  <c r="E172" i="11"/>
  <c r="D172" i="11"/>
  <c r="R171" i="11"/>
  <c r="K171" i="11"/>
  <c r="S171" i="11" s="1"/>
  <c r="F171" i="11"/>
  <c r="A171" i="11"/>
  <c r="S170" i="11"/>
  <c r="R170" i="11"/>
  <c r="K170" i="11"/>
  <c r="F170" i="11"/>
  <c r="A170" i="11"/>
  <c r="S169" i="11"/>
  <c r="K169" i="11"/>
  <c r="F169" i="11"/>
  <c r="R169" i="11" s="1"/>
  <c r="K168" i="11"/>
  <c r="S168" i="11" s="1"/>
  <c r="F168" i="11"/>
  <c r="R167" i="11"/>
  <c r="K167" i="11"/>
  <c r="S167" i="11" s="1"/>
  <c r="F167" i="11"/>
  <c r="A167" i="11"/>
  <c r="S166" i="11"/>
  <c r="R166" i="11"/>
  <c r="K166" i="11"/>
  <c r="F166" i="11"/>
  <c r="A166" i="11"/>
  <c r="S165" i="11"/>
  <c r="K165" i="11"/>
  <c r="F165" i="11"/>
  <c r="R165" i="11" s="1"/>
  <c r="A165" i="11"/>
  <c r="K164" i="11"/>
  <c r="S164" i="11" s="1"/>
  <c r="F164" i="11"/>
  <c r="R163" i="11"/>
  <c r="K163" i="11"/>
  <c r="S163" i="11" s="1"/>
  <c r="F163" i="11"/>
  <c r="A163" i="11"/>
  <c r="S162" i="11"/>
  <c r="R162" i="11"/>
  <c r="K162" i="11"/>
  <c r="F162" i="11"/>
  <c r="A162" i="11"/>
  <c r="S161" i="11"/>
  <c r="O161" i="11"/>
  <c r="O160" i="11" s="1"/>
  <c r="N161" i="11"/>
  <c r="N160" i="11" s="1"/>
  <c r="M161" i="11"/>
  <c r="K161" i="11" s="1"/>
  <c r="L161" i="11"/>
  <c r="J161" i="11"/>
  <c r="J160" i="11" s="1"/>
  <c r="I161" i="11"/>
  <c r="H161" i="11"/>
  <c r="G161" i="11"/>
  <c r="G160" i="11" s="1"/>
  <c r="F161" i="11"/>
  <c r="A161" i="11" s="1"/>
  <c r="E161" i="11"/>
  <c r="D161" i="11"/>
  <c r="R161" i="11" s="1"/>
  <c r="L160" i="11"/>
  <c r="I160" i="11"/>
  <c r="H160" i="11"/>
  <c r="E160" i="11"/>
  <c r="D160" i="11"/>
  <c r="R159" i="11"/>
  <c r="K159" i="11"/>
  <c r="S159" i="11" s="1"/>
  <c r="F159" i="11"/>
  <c r="A159" i="11"/>
  <c r="S158" i="11"/>
  <c r="R158" i="11"/>
  <c r="K158" i="11"/>
  <c r="F158" i="11"/>
  <c r="A158" i="11"/>
  <c r="S157" i="11"/>
  <c r="K157" i="11"/>
  <c r="F157" i="11"/>
  <c r="R157" i="11" s="1"/>
  <c r="A157" i="11"/>
  <c r="K156" i="11"/>
  <c r="S156" i="11" s="1"/>
  <c r="F156" i="11"/>
  <c r="R155" i="11"/>
  <c r="K155" i="11"/>
  <c r="S155" i="11" s="1"/>
  <c r="F155" i="11"/>
  <c r="A155" i="11"/>
  <c r="S154" i="11"/>
  <c r="R154" i="11"/>
  <c r="K154" i="11"/>
  <c r="F154" i="11"/>
  <c r="A154" i="11"/>
  <c r="S153" i="11"/>
  <c r="K153" i="11"/>
  <c r="F153" i="11"/>
  <c r="R153" i="11" s="1"/>
  <c r="A153" i="11"/>
  <c r="K152" i="11"/>
  <c r="S152" i="11" s="1"/>
  <c r="F152" i="11"/>
  <c r="R151" i="11"/>
  <c r="K151" i="11"/>
  <c r="S151" i="11" s="1"/>
  <c r="F151" i="11"/>
  <c r="A151" i="11"/>
  <c r="S150" i="11"/>
  <c r="R150" i="11"/>
  <c r="K150" i="11"/>
  <c r="F150" i="11"/>
  <c r="A150" i="11"/>
  <c r="O149" i="11"/>
  <c r="O148" i="11" s="1"/>
  <c r="N149" i="11"/>
  <c r="N148" i="11" s="1"/>
  <c r="M149" i="11"/>
  <c r="L149" i="11"/>
  <c r="J149" i="11"/>
  <c r="J148" i="11" s="1"/>
  <c r="I149" i="11"/>
  <c r="H149" i="11"/>
  <c r="G149" i="11"/>
  <c r="G148" i="11" s="1"/>
  <c r="E149" i="11"/>
  <c r="D149" i="11"/>
  <c r="M148" i="11"/>
  <c r="L148" i="11"/>
  <c r="I148" i="11"/>
  <c r="H148" i="11"/>
  <c r="E148" i="11"/>
  <c r="D148" i="11"/>
  <c r="R147" i="11"/>
  <c r="K147" i="11"/>
  <c r="S147" i="11" s="1"/>
  <c r="F147" i="11"/>
  <c r="A147" i="11"/>
  <c r="S146" i="11"/>
  <c r="R146" i="11"/>
  <c r="K146" i="11"/>
  <c r="F146" i="11"/>
  <c r="A146" i="11"/>
  <c r="S145" i="11"/>
  <c r="K145" i="11"/>
  <c r="F145" i="11"/>
  <c r="R145" i="11" s="1"/>
  <c r="A145" i="11"/>
  <c r="K144" i="11"/>
  <c r="S144" i="11" s="1"/>
  <c r="F144" i="11"/>
  <c r="R143" i="11"/>
  <c r="K143" i="11"/>
  <c r="S143" i="11" s="1"/>
  <c r="F143" i="11"/>
  <c r="A143" i="11"/>
  <c r="S142" i="11"/>
  <c r="R142" i="11"/>
  <c r="K142" i="11"/>
  <c r="F142" i="11"/>
  <c r="A142" i="11"/>
  <c r="S141" i="11"/>
  <c r="K141" i="11"/>
  <c r="F141" i="11"/>
  <c r="R141" i="11" s="1"/>
  <c r="K140" i="11"/>
  <c r="S140" i="11" s="1"/>
  <c r="F140" i="11"/>
  <c r="R139" i="11"/>
  <c r="K139" i="11"/>
  <c r="S139" i="11" s="1"/>
  <c r="F139" i="11"/>
  <c r="A139" i="11"/>
  <c r="S138" i="11"/>
  <c r="R138" i="11"/>
  <c r="K138" i="11"/>
  <c r="F138" i="11"/>
  <c r="A138" i="11"/>
  <c r="O137" i="11"/>
  <c r="O136" i="11" s="1"/>
  <c r="N137" i="11"/>
  <c r="N136" i="11" s="1"/>
  <c r="M137" i="11"/>
  <c r="L137" i="11"/>
  <c r="J137" i="11"/>
  <c r="J136" i="11" s="1"/>
  <c r="I137" i="11"/>
  <c r="I136" i="11" s="1"/>
  <c r="H137" i="11"/>
  <c r="G137" i="11"/>
  <c r="G136" i="11" s="1"/>
  <c r="E137" i="11"/>
  <c r="D137" i="11"/>
  <c r="M136" i="11"/>
  <c r="L136" i="11"/>
  <c r="H136" i="11"/>
  <c r="E136" i="11"/>
  <c r="D136" i="11"/>
  <c r="R135" i="11"/>
  <c r="K135" i="11"/>
  <c r="S135" i="11" s="1"/>
  <c r="F135" i="11"/>
  <c r="A135" i="11"/>
  <c r="S134" i="11"/>
  <c r="R134" i="11"/>
  <c r="K134" i="11"/>
  <c r="F134" i="11"/>
  <c r="A134" i="11"/>
  <c r="S133" i="11"/>
  <c r="K133" i="11"/>
  <c r="F133" i="11"/>
  <c r="R133" i="11" s="1"/>
  <c r="K132" i="11"/>
  <c r="S132" i="11" s="1"/>
  <c r="F132" i="11"/>
  <c r="R131" i="11"/>
  <c r="K131" i="11"/>
  <c r="S131" i="11" s="1"/>
  <c r="F131" i="11"/>
  <c r="A131" i="11"/>
  <c r="S130" i="11"/>
  <c r="R130" i="11"/>
  <c r="K130" i="11"/>
  <c r="F130" i="11"/>
  <c r="A130" i="11"/>
  <c r="S129" i="11"/>
  <c r="K129" i="11"/>
  <c r="F129" i="11"/>
  <c r="R129" i="11" s="1"/>
  <c r="K128" i="11"/>
  <c r="S128" i="11" s="1"/>
  <c r="F128" i="11"/>
  <c r="R127" i="11"/>
  <c r="K127" i="11"/>
  <c r="S127" i="11" s="1"/>
  <c r="F127" i="11"/>
  <c r="A127" i="11"/>
  <c r="S126" i="11"/>
  <c r="R126" i="11"/>
  <c r="K126" i="11"/>
  <c r="F126" i="11"/>
  <c r="A126" i="11"/>
  <c r="O125" i="11"/>
  <c r="O124" i="11" s="1"/>
  <c r="N125" i="11"/>
  <c r="N124" i="11" s="1"/>
  <c r="M125" i="11"/>
  <c r="K125" i="11" s="1"/>
  <c r="L125" i="11"/>
  <c r="J125" i="11"/>
  <c r="J124" i="11" s="1"/>
  <c r="I125" i="11"/>
  <c r="I124" i="11" s="1"/>
  <c r="H125" i="11"/>
  <c r="G125" i="11"/>
  <c r="G124" i="11" s="1"/>
  <c r="E125" i="11"/>
  <c r="S125" i="11" s="1"/>
  <c r="D125" i="11"/>
  <c r="L124" i="11"/>
  <c r="H124" i="11"/>
  <c r="E124" i="11"/>
  <c r="D124" i="11"/>
  <c r="R123" i="11"/>
  <c r="K123" i="11"/>
  <c r="S123" i="11" s="1"/>
  <c r="F123" i="11"/>
  <c r="A123" i="11"/>
  <c r="S122" i="11"/>
  <c r="R122" i="11"/>
  <c r="K122" i="11"/>
  <c r="F122" i="11"/>
  <c r="A122" i="11"/>
  <c r="S121" i="11"/>
  <c r="K121" i="11"/>
  <c r="F121" i="11"/>
  <c r="R121" i="11" s="1"/>
  <c r="F120" i="11"/>
  <c r="R119" i="11"/>
  <c r="K119" i="11"/>
  <c r="S119" i="11" s="1"/>
  <c r="F119" i="11"/>
  <c r="A119" i="11"/>
  <c r="S118" i="11"/>
  <c r="R118" i="11"/>
  <c r="K118" i="11"/>
  <c r="F118" i="11"/>
  <c r="A118" i="11"/>
  <c r="S117" i="11"/>
  <c r="K117" i="11"/>
  <c r="F117" i="11"/>
  <c r="R117" i="11" s="1"/>
  <c r="A117" i="11"/>
  <c r="K116" i="11"/>
  <c r="S116" i="11" s="1"/>
  <c r="F116" i="11"/>
  <c r="R115" i="11"/>
  <c r="K115" i="11"/>
  <c r="S115" i="11" s="1"/>
  <c r="F115" i="11"/>
  <c r="A115" i="11"/>
  <c r="S114" i="11"/>
  <c r="R114" i="11"/>
  <c r="K114" i="11"/>
  <c r="F114" i="11"/>
  <c r="A114" i="11"/>
  <c r="O113" i="11"/>
  <c r="O112" i="11" s="1"/>
  <c r="N113" i="11"/>
  <c r="N112" i="11" s="1"/>
  <c r="M113" i="11"/>
  <c r="J113" i="11"/>
  <c r="J112" i="11" s="1"/>
  <c r="I113" i="11"/>
  <c r="I112" i="11" s="1"/>
  <c r="H113" i="11"/>
  <c r="G113" i="11"/>
  <c r="G112" i="11" s="1"/>
  <c r="E113" i="11"/>
  <c r="D113" i="11"/>
  <c r="H112" i="11"/>
  <c r="E112" i="11"/>
  <c r="D112" i="11"/>
  <c r="O111" i="11"/>
  <c r="N111" i="11"/>
  <c r="M111" i="11"/>
  <c r="L111" i="11"/>
  <c r="K111" i="11" s="1"/>
  <c r="J111" i="11"/>
  <c r="I111" i="11"/>
  <c r="H111" i="11"/>
  <c r="H27" i="11" s="1"/>
  <c r="H15" i="11" s="1"/>
  <c r="G111" i="11"/>
  <c r="E111" i="11"/>
  <c r="D111" i="11"/>
  <c r="O110" i="11"/>
  <c r="N110" i="11"/>
  <c r="M110" i="11"/>
  <c r="L110" i="11"/>
  <c r="K110" i="11"/>
  <c r="J110" i="11"/>
  <c r="I110" i="11"/>
  <c r="H110" i="11"/>
  <c r="G110" i="11"/>
  <c r="F110" i="11" s="1"/>
  <c r="A110" i="11" s="1"/>
  <c r="E110" i="11"/>
  <c r="S110" i="11" s="1"/>
  <c r="D110" i="11"/>
  <c r="O109" i="11"/>
  <c r="N109" i="11"/>
  <c r="N25" i="11" s="1"/>
  <c r="N13" i="11" s="1"/>
  <c r="M109" i="11"/>
  <c r="L109" i="11"/>
  <c r="J109" i="11"/>
  <c r="I109" i="11"/>
  <c r="I25" i="11" s="1"/>
  <c r="H109" i="11"/>
  <c r="G109" i="11"/>
  <c r="E109" i="11"/>
  <c r="E25" i="11" s="1"/>
  <c r="D109" i="11"/>
  <c r="O108" i="11"/>
  <c r="N108" i="11"/>
  <c r="M108" i="11"/>
  <c r="M101" i="11" s="1"/>
  <c r="M100" i="11" s="1"/>
  <c r="J108" i="11"/>
  <c r="I108" i="11"/>
  <c r="H108" i="11"/>
  <c r="G108" i="11"/>
  <c r="E108" i="11"/>
  <c r="E24" i="11" s="1"/>
  <c r="D108" i="11"/>
  <c r="O107" i="11"/>
  <c r="N107" i="11"/>
  <c r="M107" i="11"/>
  <c r="L107" i="11"/>
  <c r="K107" i="11"/>
  <c r="J107" i="11"/>
  <c r="I107" i="11"/>
  <c r="H107" i="11"/>
  <c r="G107" i="11"/>
  <c r="F107" i="11" s="1"/>
  <c r="E107" i="11"/>
  <c r="S107" i="11" s="1"/>
  <c r="D107" i="11"/>
  <c r="R107" i="11" s="1"/>
  <c r="O106" i="11"/>
  <c r="N106" i="11"/>
  <c r="N22" i="11" s="1"/>
  <c r="M106" i="11"/>
  <c r="L106" i="11"/>
  <c r="J106" i="11"/>
  <c r="I106" i="11"/>
  <c r="H106" i="11"/>
  <c r="G106" i="11"/>
  <c r="E106" i="11"/>
  <c r="D106" i="11"/>
  <c r="S105" i="11"/>
  <c r="O105" i="11"/>
  <c r="N105" i="11"/>
  <c r="M105" i="11"/>
  <c r="K105" i="11" s="1"/>
  <c r="L105" i="11"/>
  <c r="J105" i="11"/>
  <c r="I105" i="11"/>
  <c r="H105" i="11"/>
  <c r="G105" i="11"/>
  <c r="F105" i="11"/>
  <c r="A105" i="11" s="1"/>
  <c r="E105" i="11"/>
  <c r="D105" i="11"/>
  <c r="R105" i="11" s="1"/>
  <c r="O104" i="11"/>
  <c r="N104" i="11"/>
  <c r="M104" i="11"/>
  <c r="M20" i="11" s="1"/>
  <c r="L104" i="11"/>
  <c r="J104" i="11"/>
  <c r="I104" i="11"/>
  <c r="I101" i="11" s="1"/>
  <c r="I100" i="11" s="1"/>
  <c r="H104" i="11"/>
  <c r="F104" i="11" s="1"/>
  <c r="G104" i="11"/>
  <c r="E104" i="11"/>
  <c r="D104" i="11"/>
  <c r="O103" i="11"/>
  <c r="N103" i="11"/>
  <c r="M103" i="11"/>
  <c r="L103" i="11"/>
  <c r="K103" i="11" s="1"/>
  <c r="J103" i="11"/>
  <c r="I103" i="11"/>
  <c r="H103" i="11"/>
  <c r="H19" i="11" s="1"/>
  <c r="H7" i="11" s="1"/>
  <c r="G103" i="11"/>
  <c r="E103" i="11"/>
  <c r="D103" i="11"/>
  <c r="O102" i="11"/>
  <c r="N102" i="11"/>
  <c r="M102" i="11"/>
  <c r="L102" i="11"/>
  <c r="K102" i="11"/>
  <c r="J102" i="11"/>
  <c r="J18" i="11" s="1"/>
  <c r="I102" i="11"/>
  <c r="H102" i="11"/>
  <c r="H101" i="11" s="1"/>
  <c r="H100" i="11" s="1"/>
  <c r="G102" i="11"/>
  <c r="E102" i="11"/>
  <c r="S102" i="11" s="1"/>
  <c r="D102" i="11"/>
  <c r="D101" i="11" s="1"/>
  <c r="E101" i="11"/>
  <c r="D100" i="11"/>
  <c r="R99" i="11"/>
  <c r="K99" i="11"/>
  <c r="S99" i="11" s="1"/>
  <c r="F99" i="11"/>
  <c r="A99" i="11"/>
  <c r="S98" i="11"/>
  <c r="R98" i="11"/>
  <c r="K98" i="11"/>
  <c r="F98" i="11"/>
  <c r="A98" i="11"/>
  <c r="S97" i="11"/>
  <c r="K97" i="11"/>
  <c r="F97" i="11"/>
  <c r="R97" i="11" s="1"/>
  <c r="K96" i="11"/>
  <c r="S96" i="11" s="1"/>
  <c r="F96" i="11"/>
  <c r="R95" i="11"/>
  <c r="K95" i="11"/>
  <c r="S95" i="11" s="1"/>
  <c r="F95" i="11"/>
  <c r="A95" i="11"/>
  <c r="S94" i="11"/>
  <c r="R94" i="11"/>
  <c r="K94" i="11"/>
  <c r="F94" i="11"/>
  <c r="A94" i="11"/>
  <c r="S93" i="11"/>
  <c r="K93" i="11"/>
  <c r="F93" i="11"/>
  <c r="R93" i="11" s="1"/>
  <c r="A93" i="11"/>
  <c r="K92" i="11"/>
  <c r="S92" i="11" s="1"/>
  <c r="F92" i="11"/>
  <c r="R91" i="11"/>
  <c r="K91" i="11"/>
  <c r="S91" i="11" s="1"/>
  <c r="F91" i="11"/>
  <c r="A91" i="11"/>
  <c r="S90" i="11"/>
  <c r="R90" i="11"/>
  <c r="K90" i="11"/>
  <c r="F90" i="11"/>
  <c r="A90" i="11"/>
  <c r="S89" i="11"/>
  <c r="O89" i="11"/>
  <c r="O88" i="11" s="1"/>
  <c r="N89" i="11"/>
  <c r="N88" i="11" s="1"/>
  <c r="M89" i="11"/>
  <c r="K89" i="11" s="1"/>
  <c r="L89" i="11"/>
  <c r="J89" i="11"/>
  <c r="J88" i="11" s="1"/>
  <c r="I89" i="11"/>
  <c r="H89" i="11"/>
  <c r="G89" i="11"/>
  <c r="G88" i="11" s="1"/>
  <c r="F89" i="11"/>
  <c r="A89" i="11" s="1"/>
  <c r="E89" i="11"/>
  <c r="D89" i="11"/>
  <c r="R89" i="11" s="1"/>
  <c r="L88" i="11"/>
  <c r="I88" i="11"/>
  <c r="H88" i="11"/>
  <c r="E88" i="11"/>
  <c r="D88" i="11"/>
  <c r="R87" i="11"/>
  <c r="K87" i="11"/>
  <c r="S87" i="11" s="1"/>
  <c r="F87" i="11"/>
  <c r="A87" i="11"/>
  <c r="S86" i="11"/>
  <c r="R86" i="11"/>
  <c r="K86" i="11"/>
  <c r="F86" i="11"/>
  <c r="A86" i="11"/>
  <c r="S85" i="11"/>
  <c r="K85" i="11"/>
  <c r="F85" i="11"/>
  <c r="R85" i="11" s="1"/>
  <c r="A85" i="11"/>
  <c r="K84" i="11"/>
  <c r="S84" i="11" s="1"/>
  <c r="F84" i="11"/>
  <c r="R83" i="11"/>
  <c r="K83" i="11"/>
  <c r="S83" i="11" s="1"/>
  <c r="F83" i="11"/>
  <c r="A83" i="11"/>
  <c r="S82" i="11"/>
  <c r="R82" i="11"/>
  <c r="K82" i="11"/>
  <c r="F82" i="11"/>
  <c r="A82" i="11"/>
  <c r="S81" i="11"/>
  <c r="K81" i="11"/>
  <c r="F81" i="11"/>
  <c r="R81" i="11" s="1"/>
  <c r="A81" i="11"/>
  <c r="K80" i="11"/>
  <c r="S80" i="11" s="1"/>
  <c r="F80" i="11"/>
  <c r="R79" i="11"/>
  <c r="K79" i="11"/>
  <c r="S79" i="11" s="1"/>
  <c r="F79" i="11"/>
  <c r="A79" i="11"/>
  <c r="S78" i="11"/>
  <c r="R78" i="11"/>
  <c r="K78" i="11"/>
  <c r="F78" i="11"/>
  <c r="A78" i="11"/>
  <c r="O77" i="11"/>
  <c r="O76" i="11" s="1"/>
  <c r="N77" i="11"/>
  <c r="N76" i="11" s="1"/>
  <c r="M77" i="11"/>
  <c r="L77" i="11"/>
  <c r="J77" i="11"/>
  <c r="J76" i="11" s="1"/>
  <c r="I77" i="11"/>
  <c r="H77" i="11"/>
  <c r="G77" i="11"/>
  <c r="G76" i="11" s="1"/>
  <c r="E77" i="11"/>
  <c r="D77" i="11"/>
  <c r="M76" i="11"/>
  <c r="L76" i="11"/>
  <c r="I76" i="11"/>
  <c r="H76" i="11"/>
  <c r="E76" i="11"/>
  <c r="D76" i="11"/>
  <c r="R75" i="11"/>
  <c r="K75" i="11"/>
  <c r="S75" i="11" s="1"/>
  <c r="F75" i="11"/>
  <c r="A75" i="11"/>
  <c r="S74" i="11"/>
  <c r="R74" i="11"/>
  <c r="K74" i="11"/>
  <c r="F74" i="11"/>
  <c r="A74" i="11"/>
  <c r="S73" i="11"/>
  <c r="K73" i="11"/>
  <c r="F73" i="11"/>
  <c r="R73" i="11" s="1"/>
  <c r="A73" i="11"/>
  <c r="K72" i="11"/>
  <c r="S72" i="11" s="1"/>
  <c r="F72" i="11"/>
  <c r="R71" i="11"/>
  <c r="K71" i="11"/>
  <c r="S71" i="11" s="1"/>
  <c r="F71" i="11"/>
  <c r="A71" i="11"/>
  <c r="S70" i="11"/>
  <c r="R70" i="11"/>
  <c r="K70" i="11"/>
  <c r="F70" i="11"/>
  <c r="A70" i="11"/>
  <c r="S69" i="11"/>
  <c r="K69" i="11"/>
  <c r="F69" i="11"/>
  <c r="R69" i="11" s="1"/>
  <c r="K68" i="11"/>
  <c r="S68" i="11" s="1"/>
  <c r="F68" i="11"/>
  <c r="R67" i="11"/>
  <c r="K67" i="11"/>
  <c r="S67" i="11" s="1"/>
  <c r="F67" i="11"/>
  <c r="A67" i="11"/>
  <c r="S66" i="11"/>
  <c r="R66" i="11"/>
  <c r="K66" i="11"/>
  <c r="F66" i="11"/>
  <c r="A66" i="11"/>
  <c r="O65" i="11"/>
  <c r="O64" i="11" s="1"/>
  <c r="N65" i="11"/>
  <c r="N64" i="11" s="1"/>
  <c r="M65" i="11"/>
  <c r="L65" i="11"/>
  <c r="J65" i="11"/>
  <c r="J64" i="11" s="1"/>
  <c r="I65" i="11"/>
  <c r="F65" i="11" s="1"/>
  <c r="A65" i="11" s="1"/>
  <c r="H65" i="11"/>
  <c r="G65" i="11"/>
  <c r="G64" i="11" s="1"/>
  <c r="E65" i="11"/>
  <c r="D65" i="11"/>
  <c r="M64" i="11"/>
  <c r="L64" i="11"/>
  <c r="H64" i="11"/>
  <c r="E64" i="11"/>
  <c r="D64" i="11"/>
  <c r="R63" i="11"/>
  <c r="K63" i="11"/>
  <c r="S63" i="11" s="1"/>
  <c r="F63" i="11"/>
  <c r="A63" i="11"/>
  <c r="S62" i="11"/>
  <c r="R62" i="11"/>
  <c r="K62" i="11"/>
  <c r="F62" i="11"/>
  <c r="A62" i="11"/>
  <c r="S61" i="11"/>
  <c r="K61" i="11"/>
  <c r="F61" i="11"/>
  <c r="R61" i="11" s="1"/>
  <c r="K60" i="11"/>
  <c r="S60" i="11" s="1"/>
  <c r="F60" i="11"/>
  <c r="R59" i="11"/>
  <c r="K59" i="11"/>
  <c r="S59" i="11" s="1"/>
  <c r="F59" i="11"/>
  <c r="A59" i="11"/>
  <c r="S58" i="11"/>
  <c r="R58" i="11"/>
  <c r="K58" i="11"/>
  <c r="F58" i="11"/>
  <c r="A58" i="11"/>
  <c r="S57" i="11"/>
  <c r="K57" i="11"/>
  <c r="F57" i="11"/>
  <c r="R57" i="11" s="1"/>
  <c r="K56" i="11"/>
  <c r="S56" i="11" s="1"/>
  <c r="F56" i="11"/>
  <c r="R55" i="11"/>
  <c r="K55" i="11"/>
  <c r="S55" i="11" s="1"/>
  <c r="F55" i="11"/>
  <c r="A55" i="11"/>
  <c r="S54" i="11"/>
  <c r="R54" i="11"/>
  <c r="K54" i="11"/>
  <c r="F54" i="11"/>
  <c r="A54" i="11"/>
  <c r="O53" i="11"/>
  <c r="O52" i="11" s="1"/>
  <c r="N53" i="11"/>
  <c r="N52" i="11" s="1"/>
  <c r="M53" i="11"/>
  <c r="K53" i="11" s="1"/>
  <c r="L53" i="11"/>
  <c r="J53" i="11"/>
  <c r="J52" i="11" s="1"/>
  <c r="I53" i="11"/>
  <c r="I52" i="11" s="1"/>
  <c r="H53" i="11"/>
  <c r="G53" i="11"/>
  <c r="G52" i="11" s="1"/>
  <c r="E53" i="11"/>
  <c r="S53" i="11" s="1"/>
  <c r="D53" i="11"/>
  <c r="L52" i="11"/>
  <c r="H52" i="11"/>
  <c r="E52" i="11"/>
  <c r="D52" i="11"/>
  <c r="O51" i="11"/>
  <c r="N51" i="11"/>
  <c r="M51" i="11"/>
  <c r="L51" i="11"/>
  <c r="K51" i="11" s="1"/>
  <c r="J51" i="11"/>
  <c r="I51" i="11"/>
  <c r="H51" i="11"/>
  <c r="G51" i="11"/>
  <c r="E51" i="11"/>
  <c r="D51" i="11"/>
  <c r="O50" i="11"/>
  <c r="N50" i="11"/>
  <c r="K50" i="11" s="1"/>
  <c r="M50" i="11"/>
  <c r="L50" i="11"/>
  <c r="J50" i="11"/>
  <c r="F50" i="11" s="1"/>
  <c r="A50" i="11" s="1"/>
  <c r="I50" i="11"/>
  <c r="H50" i="11"/>
  <c r="G50" i="11"/>
  <c r="E50" i="11"/>
  <c r="D50" i="11"/>
  <c r="O49" i="11"/>
  <c r="N49" i="11"/>
  <c r="M49" i="11"/>
  <c r="L49" i="11"/>
  <c r="J49" i="11"/>
  <c r="F49" i="11" s="1"/>
  <c r="A49" i="11" s="1"/>
  <c r="I49" i="11"/>
  <c r="H49" i="11"/>
  <c r="G49" i="11"/>
  <c r="E49" i="11"/>
  <c r="D49" i="11"/>
  <c r="R48" i="11"/>
  <c r="O48" i="11"/>
  <c r="N48" i="11"/>
  <c r="M48" i="11"/>
  <c r="L48" i="11"/>
  <c r="K48" i="11" s="1"/>
  <c r="S48" i="11" s="1"/>
  <c r="J48" i="11"/>
  <c r="I48" i="11"/>
  <c r="H48" i="11"/>
  <c r="F48" i="11" s="1"/>
  <c r="G48" i="11"/>
  <c r="E48" i="11"/>
  <c r="D48" i="11"/>
  <c r="O47" i="11"/>
  <c r="N47" i="11"/>
  <c r="M47" i="11"/>
  <c r="L47" i="11"/>
  <c r="K47" i="11"/>
  <c r="J47" i="11"/>
  <c r="I47" i="11"/>
  <c r="H47" i="11"/>
  <c r="G47" i="11"/>
  <c r="F47" i="11" s="1"/>
  <c r="A47" i="11" s="1"/>
  <c r="E47" i="11"/>
  <c r="D47" i="11"/>
  <c r="O46" i="11"/>
  <c r="N46" i="11"/>
  <c r="M46" i="11"/>
  <c r="L46" i="11"/>
  <c r="K46" i="11"/>
  <c r="J46" i="11"/>
  <c r="I46" i="11"/>
  <c r="H46" i="11"/>
  <c r="G46" i="11"/>
  <c r="F46" i="11" s="1"/>
  <c r="A46" i="11" s="1"/>
  <c r="E46" i="11"/>
  <c r="D46" i="11"/>
  <c r="O45" i="11"/>
  <c r="N45" i="11"/>
  <c r="M45" i="11"/>
  <c r="K45" i="11" s="1"/>
  <c r="L45" i="11"/>
  <c r="J45" i="11"/>
  <c r="I45" i="11"/>
  <c r="F45" i="11" s="1"/>
  <c r="A45" i="11" s="1"/>
  <c r="H45" i="11"/>
  <c r="G45" i="11"/>
  <c r="E45" i="11"/>
  <c r="S45" i="11" s="1"/>
  <c r="D45" i="11"/>
  <c r="O44" i="11"/>
  <c r="N44" i="11"/>
  <c r="M44" i="11"/>
  <c r="L44" i="11"/>
  <c r="K44" i="11" s="1"/>
  <c r="J44" i="11"/>
  <c r="I44" i="11"/>
  <c r="I41" i="11" s="1"/>
  <c r="I40" i="11" s="1"/>
  <c r="H44" i="11"/>
  <c r="G44" i="11"/>
  <c r="E44" i="11"/>
  <c r="S44" i="11" s="1"/>
  <c r="D44" i="11"/>
  <c r="O43" i="11"/>
  <c r="N43" i="11"/>
  <c r="M43" i="11"/>
  <c r="L43" i="11"/>
  <c r="K43" i="11"/>
  <c r="J43" i="11"/>
  <c r="I43" i="11"/>
  <c r="H43" i="11"/>
  <c r="G43" i="11"/>
  <c r="F43" i="11" s="1"/>
  <c r="E43" i="11"/>
  <c r="S43" i="11" s="1"/>
  <c r="D43" i="11"/>
  <c r="R43" i="11" s="1"/>
  <c r="O42" i="11"/>
  <c r="N42" i="11"/>
  <c r="K42" i="11" s="1"/>
  <c r="M42" i="11"/>
  <c r="L42" i="11"/>
  <c r="J42" i="11"/>
  <c r="J41" i="11" s="1"/>
  <c r="J40" i="11" s="1"/>
  <c r="I42" i="11"/>
  <c r="H42" i="11"/>
  <c r="G42" i="11"/>
  <c r="F42" i="11"/>
  <c r="A42" i="11" s="1"/>
  <c r="E42" i="11"/>
  <c r="D42" i="11"/>
  <c r="N41" i="11"/>
  <c r="N40" i="11" s="1"/>
  <c r="R39" i="11"/>
  <c r="K39" i="11"/>
  <c r="S39" i="11" s="1"/>
  <c r="F39" i="11"/>
  <c r="A39" i="11"/>
  <c r="S38" i="11"/>
  <c r="R38" i="11"/>
  <c r="K38" i="11"/>
  <c r="F38" i="11"/>
  <c r="A38" i="11"/>
  <c r="S37" i="11"/>
  <c r="K37" i="11"/>
  <c r="F37" i="11"/>
  <c r="R37" i="11" s="1"/>
  <c r="A37" i="11"/>
  <c r="K36" i="11"/>
  <c r="S36" i="11" s="1"/>
  <c r="F36" i="11"/>
  <c r="R35" i="11"/>
  <c r="K35" i="11"/>
  <c r="S35" i="11" s="1"/>
  <c r="F35" i="11"/>
  <c r="A35" i="11"/>
  <c r="S34" i="11"/>
  <c r="R34" i="11"/>
  <c r="K34" i="11"/>
  <c r="F34" i="11"/>
  <c r="A34" i="11"/>
  <c r="S33" i="11"/>
  <c r="K33" i="11"/>
  <c r="F33" i="11"/>
  <c r="R33" i="11" s="1"/>
  <c r="K32" i="11"/>
  <c r="S32" i="11" s="1"/>
  <c r="F32" i="11"/>
  <c r="R31" i="11"/>
  <c r="K31" i="11"/>
  <c r="S31" i="11" s="1"/>
  <c r="F31" i="11"/>
  <c r="A31" i="11"/>
  <c r="R30" i="11"/>
  <c r="F30" i="11"/>
  <c r="A30" i="11"/>
  <c r="O29" i="11"/>
  <c r="O28" i="11" s="1"/>
  <c r="N29" i="11"/>
  <c r="N28" i="11" s="1"/>
  <c r="M29" i="11"/>
  <c r="J29" i="11"/>
  <c r="J28" i="11" s="1"/>
  <c r="I29" i="11"/>
  <c r="I28" i="11" s="1"/>
  <c r="H29" i="11"/>
  <c r="G29" i="11"/>
  <c r="G28" i="11" s="1"/>
  <c r="E29" i="11"/>
  <c r="D29" i="11"/>
  <c r="H28" i="11"/>
  <c r="E28" i="11"/>
  <c r="D28" i="11"/>
  <c r="O27" i="11"/>
  <c r="N27" i="11"/>
  <c r="M27" i="11"/>
  <c r="J27" i="11"/>
  <c r="I27" i="11"/>
  <c r="G27" i="11"/>
  <c r="E27" i="11"/>
  <c r="D27" i="11"/>
  <c r="O26" i="11"/>
  <c r="N26" i="11"/>
  <c r="K26" i="11" s="1"/>
  <c r="M26" i="11"/>
  <c r="L26" i="11"/>
  <c r="J26" i="11"/>
  <c r="J14" i="11" s="1"/>
  <c r="I26" i="11"/>
  <c r="H26" i="11"/>
  <c r="G26" i="11"/>
  <c r="E26" i="11"/>
  <c r="D26" i="11"/>
  <c r="O25" i="11"/>
  <c r="M25" i="11"/>
  <c r="L25" i="11"/>
  <c r="J25" i="11"/>
  <c r="H25" i="11"/>
  <c r="G25" i="11"/>
  <c r="D25" i="11"/>
  <c r="R24" i="11"/>
  <c r="O24" i="11"/>
  <c r="N24" i="11"/>
  <c r="J24" i="11"/>
  <c r="I24" i="11"/>
  <c r="H24" i="11"/>
  <c r="F24" i="11" s="1"/>
  <c r="G24" i="11"/>
  <c r="D24" i="11"/>
  <c r="O23" i="11"/>
  <c r="O11" i="11" s="1"/>
  <c r="N23" i="11"/>
  <c r="M23" i="11"/>
  <c r="L23" i="11"/>
  <c r="K23" i="11"/>
  <c r="J23" i="11"/>
  <c r="I23" i="11"/>
  <c r="H23" i="11"/>
  <c r="G23" i="11"/>
  <c r="F23" i="11" s="1"/>
  <c r="R23" i="11" s="1"/>
  <c r="E23" i="11"/>
  <c r="D23" i="11"/>
  <c r="O22" i="11"/>
  <c r="M22" i="11"/>
  <c r="L22" i="11"/>
  <c r="I22" i="11"/>
  <c r="H22" i="11"/>
  <c r="G22" i="11"/>
  <c r="E22" i="11"/>
  <c r="D22" i="11"/>
  <c r="O21" i="11"/>
  <c r="N21" i="11"/>
  <c r="M21" i="11"/>
  <c r="K21" i="11" s="1"/>
  <c r="L21" i="11"/>
  <c r="J21" i="11"/>
  <c r="I21" i="11"/>
  <c r="F21" i="11" s="1"/>
  <c r="A21" i="11" s="1"/>
  <c r="H21" i="11"/>
  <c r="G21" i="11"/>
  <c r="E21" i="11"/>
  <c r="S21" i="11" s="1"/>
  <c r="D21" i="11"/>
  <c r="O20" i="11"/>
  <c r="N20" i="11"/>
  <c r="L20" i="11"/>
  <c r="J20" i="11"/>
  <c r="I20" i="11"/>
  <c r="I8" i="11" s="1"/>
  <c r="G20" i="11"/>
  <c r="E20" i="11"/>
  <c r="D20" i="11"/>
  <c r="O19" i="11"/>
  <c r="N19" i="11"/>
  <c r="M19" i="11"/>
  <c r="J19" i="11"/>
  <c r="I19" i="11"/>
  <c r="G19" i="11"/>
  <c r="E19" i="11"/>
  <c r="D19" i="11"/>
  <c r="O18" i="11"/>
  <c r="N18" i="11"/>
  <c r="N6" i="11" s="1"/>
  <c r="M18" i="11"/>
  <c r="I18" i="11"/>
  <c r="H18" i="11"/>
  <c r="G18" i="11"/>
  <c r="E18" i="11"/>
  <c r="D18" i="11"/>
  <c r="O15" i="11"/>
  <c r="G15" i="11"/>
  <c r="O14" i="11"/>
  <c r="N14" i="11"/>
  <c r="J13" i="11"/>
  <c r="I12" i="11"/>
  <c r="O10" i="11"/>
  <c r="N9" i="11"/>
  <c r="J9" i="11"/>
  <c r="L8" i="11"/>
  <c r="J8" i="11"/>
  <c r="G7" i="11"/>
  <c r="O6" i="11"/>
  <c r="J323" i="1"/>
  <c r="J311" i="1"/>
  <c r="I779" i="1"/>
  <c r="H779" i="1"/>
  <c r="F18" i="11" l="1"/>
  <c r="A18" i="11" s="1"/>
  <c r="A246" i="11"/>
  <c r="K304" i="11"/>
  <c r="K305" i="11"/>
  <c r="M24" i="11"/>
  <c r="M12" i="11" s="1"/>
  <c r="F102" i="11"/>
  <c r="A102" i="11" s="1"/>
  <c r="F113" i="11"/>
  <c r="A113" i="11" s="1"/>
  <c r="L30" i="11"/>
  <c r="K30" i="11" s="1"/>
  <c r="S30" i="11" s="1"/>
  <c r="J101" i="11"/>
  <c r="J100" i="11" s="1"/>
  <c r="I6" i="11"/>
  <c r="K120" i="11"/>
  <c r="S120" i="11" s="1"/>
  <c r="L108" i="11"/>
  <c r="K108" i="11" s="1"/>
  <c r="S108" i="11" s="1"/>
  <c r="L113" i="11"/>
  <c r="L112" i="11" s="1"/>
  <c r="R113" i="11"/>
  <c r="K319" i="11"/>
  <c r="S319" i="11" s="1"/>
  <c r="I299" i="11"/>
  <c r="F316" i="11"/>
  <c r="A316" i="11" s="1"/>
  <c r="R323" i="11"/>
  <c r="A323" i="11"/>
  <c r="K323" i="11"/>
  <c r="S323" i="11" s="1"/>
  <c r="L317" i="11"/>
  <c r="L316" i="11" s="1"/>
  <c r="K316" i="11" s="1"/>
  <c r="S316" i="11" s="1"/>
  <c r="J293" i="11"/>
  <c r="J292" i="11" s="1"/>
  <c r="F299" i="11"/>
  <c r="K22" i="11"/>
  <c r="N17" i="11"/>
  <c r="N16" i="11" s="1"/>
  <c r="R19" i="11"/>
  <c r="R28" i="11"/>
  <c r="R51" i="11"/>
  <c r="M8" i="11"/>
  <c r="R220" i="11"/>
  <c r="R339" i="11"/>
  <c r="S137" i="11"/>
  <c r="A568" i="11"/>
  <c r="S25" i="11"/>
  <c r="I13" i="11"/>
  <c r="F25" i="11"/>
  <c r="A25" i="11" s="1"/>
  <c r="R172" i="11"/>
  <c r="A496" i="11"/>
  <c r="R21" i="11"/>
  <c r="A36" i="11"/>
  <c r="R36" i="11"/>
  <c r="S42" i="11"/>
  <c r="R45" i="11"/>
  <c r="A60" i="11"/>
  <c r="R60" i="11"/>
  <c r="A68" i="11"/>
  <c r="R68" i="11"/>
  <c r="F88" i="11"/>
  <c r="A88" i="11" s="1"/>
  <c r="R110" i="11"/>
  <c r="F112" i="11"/>
  <c r="R112" i="11" s="1"/>
  <c r="A140" i="11"/>
  <c r="R140" i="11"/>
  <c r="F160" i="11"/>
  <c r="F197" i="11"/>
  <c r="A197" i="11" s="1"/>
  <c r="F208" i="11"/>
  <c r="A208" i="11" s="1"/>
  <c r="A228" i="11"/>
  <c r="R228" i="11"/>
  <c r="A236" i="11"/>
  <c r="R236" i="11"/>
  <c r="S256" i="11"/>
  <c r="A271" i="11"/>
  <c r="R271" i="11"/>
  <c r="A279" i="11"/>
  <c r="R279" i="11"/>
  <c r="R311" i="11"/>
  <c r="A311" i="11"/>
  <c r="A314" i="11"/>
  <c r="R314" i="11"/>
  <c r="D295" i="11"/>
  <c r="S337" i="11"/>
  <c r="S341" i="11"/>
  <c r="A366" i="11"/>
  <c r="R366" i="11"/>
  <c r="A443" i="11"/>
  <c r="R443" i="11"/>
  <c r="R452" i="11"/>
  <c r="A452" i="11"/>
  <c r="R484" i="11"/>
  <c r="A519" i="11"/>
  <c r="R519" i="11"/>
  <c r="R536" i="11"/>
  <c r="A536" i="11"/>
  <c r="R548" i="11"/>
  <c r="A604" i="11"/>
  <c r="R604" i="11"/>
  <c r="K619" i="11"/>
  <c r="S619" i="11" s="1"/>
  <c r="N547" i="11"/>
  <c r="N523" i="11" s="1"/>
  <c r="D549" i="11"/>
  <c r="R621" i="11"/>
  <c r="A639" i="11"/>
  <c r="R639" i="11"/>
  <c r="S657" i="11"/>
  <c r="E653" i="11"/>
  <c r="A735" i="11"/>
  <c r="R735" i="11"/>
  <c r="D736" i="11"/>
  <c r="H880" i="11"/>
  <c r="F881" i="11"/>
  <c r="R881" i="11" s="1"/>
  <c r="F15" i="11"/>
  <c r="I17" i="11"/>
  <c r="I16" i="11" s="1"/>
  <c r="A23" i="11"/>
  <c r="F26" i="11"/>
  <c r="A26" i="11" s="1"/>
  <c r="A32" i="11"/>
  <c r="R32" i="11"/>
  <c r="R47" i="11"/>
  <c r="A56" i="11"/>
  <c r="R56" i="11"/>
  <c r="A96" i="11"/>
  <c r="R96" i="11"/>
  <c r="E100" i="11"/>
  <c r="N101" i="11"/>
  <c r="N100" i="11" s="1"/>
  <c r="A104" i="11"/>
  <c r="K106" i="11"/>
  <c r="S106" i="11" s="1"/>
  <c r="M124" i="11"/>
  <c r="A128" i="11"/>
  <c r="R128" i="11"/>
  <c r="F137" i="11"/>
  <c r="A137" i="11" s="1"/>
  <c r="F148" i="11"/>
  <c r="R148" i="11" s="1"/>
  <c r="A160" i="11"/>
  <c r="A168" i="11"/>
  <c r="R168" i="11"/>
  <c r="M172" i="11"/>
  <c r="K172" i="11" s="1"/>
  <c r="S172" i="11" s="1"/>
  <c r="A176" i="11"/>
  <c r="R176" i="11"/>
  <c r="F196" i="11"/>
  <c r="R196" i="11" s="1"/>
  <c r="E220" i="11"/>
  <c r="M220" i="11"/>
  <c r="K220" i="11" s="1"/>
  <c r="A224" i="11"/>
  <c r="R224" i="11"/>
  <c r="A255" i="11"/>
  <c r="R255" i="11"/>
  <c r="F268" i="11"/>
  <c r="A268" i="11" s="1"/>
  <c r="S280" i="11"/>
  <c r="N7" i="11"/>
  <c r="I10" i="11"/>
  <c r="K301" i="11"/>
  <c r="S301" i="11" s="1"/>
  <c r="F303" i="11"/>
  <c r="F304" i="11"/>
  <c r="R304" i="11" s="1"/>
  <c r="A318" i="11"/>
  <c r="R318" i="11"/>
  <c r="E329" i="11"/>
  <c r="E295" i="11"/>
  <c r="F337" i="11"/>
  <c r="A337" i="11" s="1"/>
  <c r="L352" i="11"/>
  <c r="K352" i="11" s="1"/>
  <c r="R359" i="11"/>
  <c r="A359" i="11"/>
  <c r="R377" i="11"/>
  <c r="R384" i="11"/>
  <c r="A384" i="11"/>
  <c r="K401" i="11"/>
  <c r="S401" i="11" s="1"/>
  <c r="L400" i="11"/>
  <c r="K400" i="11" s="1"/>
  <c r="S400" i="11" s="1"/>
  <c r="A415" i="11"/>
  <c r="R415" i="11"/>
  <c r="R432" i="11"/>
  <c r="A432" i="11"/>
  <c r="E484" i="11"/>
  <c r="S484" i="11" s="1"/>
  <c r="K497" i="11"/>
  <c r="S497" i="11" s="1"/>
  <c r="L496" i="11"/>
  <c r="K496" i="11" s="1"/>
  <c r="A511" i="11"/>
  <c r="R511" i="11"/>
  <c r="A543" i="11"/>
  <c r="R543" i="11"/>
  <c r="D545" i="11"/>
  <c r="R596" i="11"/>
  <c r="A596" i="11"/>
  <c r="F619" i="11"/>
  <c r="A619" i="11" s="1"/>
  <c r="M617" i="11"/>
  <c r="M616" i="11" s="1"/>
  <c r="M550" i="11"/>
  <c r="D701" i="11"/>
  <c r="A704" i="11"/>
  <c r="R704" i="11"/>
  <c r="E736" i="11"/>
  <c r="S736" i="11" s="1"/>
  <c r="O17" i="11"/>
  <c r="O16" i="11" s="1"/>
  <c r="K20" i="11"/>
  <c r="S20" i="11" s="1"/>
  <c r="A24" i="11"/>
  <c r="R25" i="11"/>
  <c r="K25" i="11"/>
  <c r="F27" i="11"/>
  <c r="R27" i="11" s="1"/>
  <c r="F29" i="11"/>
  <c r="A29" i="11" s="1"/>
  <c r="G41" i="11"/>
  <c r="O41" i="11"/>
  <c r="O40" i="11" s="1"/>
  <c r="S46" i="11"/>
  <c r="A48" i="11"/>
  <c r="R49" i="11"/>
  <c r="K49" i="11"/>
  <c r="S49" i="11" s="1"/>
  <c r="F51" i="11"/>
  <c r="F53" i="11"/>
  <c r="A53" i="11" s="1"/>
  <c r="A61" i="11"/>
  <c r="I64" i="11"/>
  <c r="F64" i="11"/>
  <c r="R64" i="11" s="1"/>
  <c r="A69" i="11"/>
  <c r="K76" i="11"/>
  <c r="S76" i="11" s="1"/>
  <c r="R77" i="11"/>
  <c r="K77" i="11"/>
  <c r="S77" i="11" s="1"/>
  <c r="A84" i="11"/>
  <c r="R84" i="11"/>
  <c r="M88" i="11"/>
  <c r="K88" i="11" s="1"/>
  <c r="S88" i="11" s="1"/>
  <c r="A92" i="11"/>
  <c r="R92" i="11"/>
  <c r="S103" i="11"/>
  <c r="R106" i="11"/>
  <c r="A107" i="11"/>
  <c r="F108" i="11"/>
  <c r="R108" i="11" s="1"/>
  <c r="S109" i="11"/>
  <c r="S111" i="11"/>
  <c r="M112" i="11"/>
  <c r="A116" i="11"/>
  <c r="R116" i="11"/>
  <c r="F125" i="11"/>
  <c r="A125" i="11" s="1"/>
  <c r="A133" i="11"/>
  <c r="F136" i="11"/>
  <c r="R136" i="11" s="1"/>
  <c r="A141" i="11"/>
  <c r="A148" i="11"/>
  <c r="K148" i="11"/>
  <c r="S148" i="11" s="1"/>
  <c r="K149" i="11"/>
  <c r="S149" i="11" s="1"/>
  <c r="A156" i="11"/>
  <c r="R156" i="11"/>
  <c r="M160" i="11"/>
  <c r="K160" i="11" s="1"/>
  <c r="S160" i="11" s="1"/>
  <c r="A164" i="11"/>
  <c r="R164" i="11"/>
  <c r="F173" i="11"/>
  <c r="A173" i="11" s="1"/>
  <c r="A181" i="11"/>
  <c r="I184" i="11"/>
  <c r="F184" i="11" s="1"/>
  <c r="A189" i="11"/>
  <c r="A196" i="11"/>
  <c r="K196" i="11"/>
  <c r="S196" i="11" s="1"/>
  <c r="K197" i="11"/>
  <c r="S197" i="11" s="1"/>
  <c r="A204" i="11"/>
  <c r="R204" i="11"/>
  <c r="M208" i="11"/>
  <c r="A212" i="11"/>
  <c r="R212" i="11"/>
  <c r="F221" i="11"/>
  <c r="A221" i="11" s="1"/>
  <c r="A229" i="11"/>
  <c r="I232" i="11"/>
  <c r="F232" i="11"/>
  <c r="R232" i="11" s="1"/>
  <c r="A237" i="11"/>
  <c r="K244" i="11"/>
  <c r="S244" i="11" s="1"/>
  <c r="K245" i="11"/>
  <c r="S245" i="11" s="1"/>
  <c r="A251" i="11"/>
  <c r="R251" i="11"/>
  <c r="F257" i="11"/>
  <c r="R257" i="11" s="1"/>
  <c r="S257" i="11"/>
  <c r="A263" i="11"/>
  <c r="R263" i="11"/>
  <c r="S268" i="11"/>
  <c r="A272" i="11"/>
  <c r="A275" i="11"/>
  <c r="R275" i="11"/>
  <c r="F281" i="11"/>
  <c r="R281" i="11" s="1"/>
  <c r="K281" i="11"/>
  <c r="E293" i="11"/>
  <c r="N293" i="11"/>
  <c r="N292" i="11" s="1"/>
  <c r="F305" i="11"/>
  <c r="A305" i="11" s="1"/>
  <c r="S305" i="11"/>
  <c r="A307" i="11"/>
  <c r="R307" i="11"/>
  <c r="A315" i="11"/>
  <c r="A325" i="11"/>
  <c r="R325" i="11"/>
  <c r="G329" i="11"/>
  <c r="O329" i="11"/>
  <c r="O328" i="11" s="1"/>
  <c r="F330" i="11"/>
  <c r="A330" i="11" s="1"/>
  <c r="G294" i="11"/>
  <c r="O293" i="11"/>
  <c r="O292" i="11" s="1"/>
  <c r="F331" i="11"/>
  <c r="A331" i="11" s="1"/>
  <c r="K331" i="11"/>
  <c r="S331" i="11" s="1"/>
  <c r="L295" i="11"/>
  <c r="F332" i="11"/>
  <c r="A332" i="11" s="1"/>
  <c r="A335" i="11"/>
  <c r="D299" i="11"/>
  <c r="R336" i="11"/>
  <c r="G13" i="11"/>
  <c r="F13" i="11" s="1"/>
  <c r="F301" i="11"/>
  <c r="K337" i="11"/>
  <c r="F338" i="11"/>
  <c r="R338" i="11" s="1"/>
  <c r="G302" i="11"/>
  <c r="F339" i="11"/>
  <c r="K339" i="11"/>
  <c r="L303" i="11"/>
  <c r="K303" i="11" s="1"/>
  <c r="K340" i="11"/>
  <c r="S340" i="11" s="1"/>
  <c r="K364" i="11"/>
  <c r="S364" i="11" s="1"/>
  <c r="K389" i="11"/>
  <c r="S389" i="11" s="1"/>
  <c r="L388" i="11"/>
  <c r="K388" i="11" s="1"/>
  <c r="A403" i="11"/>
  <c r="R403" i="11"/>
  <c r="F424" i="11"/>
  <c r="K437" i="11"/>
  <c r="L436" i="11"/>
  <c r="K436" i="11" s="1"/>
  <c r="R448" i="11"/>
  <c r="A451" i="11"/>
  <c r="R451" i="11"/>
  <c r="F472" i="11"/>
  <c r="A484" i="11"/>
  <c r="K485" i="11"/>
  <c r="S485" i="11" s="1"/>
  <c r="L484" i="11"/>
  <c r="K484" i="11" s="1"/>
  <c r="R496" i="11"/>
  <c r="A499" i="11"/>
  <c r="R499" i="11"/>
  <c r="I525" i="11"/>
  <c r="A535" i="11"/>
  <c r="R535" i="11"/>
  <c r="E545" i="11"/>
  <c r="E522" i="11"/>
  <c r="E6" i="11" s="1"/>
  <c r="F549" i="11"/>
  <c r="G525" i="11"/>
  <c r="A550" i="11"/>
  <c r="G528" i="11"/>
  <c r="F553" i="11"/>
  <c r="G529" i="11"/>
  <c r="F529" i="11" s="1"/>
  <c r="R563" i="11"/>
  <c r="A563" i="11"/>
  <c r="A567" i="11"/>
  <c r="A605" i="11"/>
  <c r="R605" i="11"/>
  <c r="A615" i="11"/>
  <c r="R615" i="11"/>
  <c r="I617" i="11"/>
  <c r="I616" i="11" s="1"/>
  <c r="J617" i="11"/>
  <c r="J616" i="11" s="1"/>
  <c r="J546" i="11"/>
  <c r="S708" i="11"/>
  <c r="K709" i="11"/>
  <c r="L553" i="11"/>
  <c r="R716" i="11"/>
  <c r="A716" i="11"/>
  <c r="J749" i="11"/>
  <c r="J748" i="11" s="1"/>
  <c r="S753" i="11"/>
  <c r="R765" i="11"/>
  <c r="A765" i="11"/>
  <c r="A786" i="11"/>
  <c r="R786" i="11"/>
  <c r="R851" i="11"/>
  <c r="A851" i="11"/>
  <c r="S26" i="11"/>
  <c r="A28" i="11"/>
  <c r="R29" i="11"/>
  <c r="S50" i="11"/>
  <c r="A52" i="11"/>
  <c r="R53" i="11"/>
  <c r="F77" i="11"/>
  <c r="A77" i="11" s="1"/>
  <c r="F106" i="11"/>
  <c r="A106" i="11" s="1"/>
  <c r="K124" i="11"/>
  <c r="S124" i="11" s="1"/>
  <c r="R125" i="11"/>
  <c r="A132" i="11"/>
  <c r="R132" i="11"/>
  <c r="F149" i="11"/>
  <c r="A149" i="11" s="1"/>
  <c r="A180" i="11"/>
  <c r="R180" i="11"/>
  <c r="A188" i="11"/>
  <c r="R188" i="11"/>
  <c r="A220" i="11"/>
  <c r="F245" i="11"/>
  <c r="A245" i="11" s="1"/>
  <c r="R268" i="11"/>
  <c r="A281" i="11"/>
  <c r="D294" i="11"/>
  <c r="D329" i="11"/>
  <c r="I329" i="11"/>
  <c r="I328" i="11" s="1"/>
  <c r="I295" i="11"/>
  <c r="R332" i="11"/>
  <c r="K333" i="11"/>
  <c r="S333" i="11" s="1"/>
  <c r="F334" i="11"/>
  <c r="G298" i="11"/>
  <c r="K334" i="11"/>
  <c r="S334" i="11" s="1"/>
  <c r="K335" i="11"/>
  <c r="S335" i="11" s="1"/>
  <c r="L299" i="11"/>
  <c r="K299" i="11" s="1"/>
  <c r="S299" i="11" s="1"/>
  <c r="F336" i="11"/>
  <c r="D14" i="11"/>
  <c r="A339" i="11"/>
  <c r="D303" i="11"/>
  <c r="R340" i="11"/>
  <c r="A352" i="11"/>
  <c r="K377" i="11"/>
  <c r="A395" i="11"/>
  <c r="R395" i="11"/>
  <c r="R404" i="11"/>
  <c r="A404" i="11"/>
  <c r="A423" i="11"/>
  <c r="R423" i="11"/>
  <c r="D424" i="11"/>
  <c r="R425" i="11"/>
  <c r="A471" i="11"/>
  <c r="R471" i="11"/>
  <c r="D472" i="11"/>
  <c r="A491" i="11"/>
  <c r="R491" i="11"/>
  <c r="R500" i="11"/>
  <c r="A500" i="11"/>
  <c r="A587" i="11"/>
  <c r="R587" i="11"/>
  <c r="R592" i="11"/>
  <c r="D640" i="11"/>
  <c r="A671" i="11"/>
  <c r="R671" i="11"/>
  <c r="E700" i="11"/>
  <c r="K713" i="11"/>
  <c r="S713" i="11" s="1"/>
  <c r="L712" i="11"/>
  <c r="K712" i="11" s="1"/>
  <c r="R884" i="11"/>
  <c r="A884" i="11"/>
  <c r="R900" i="11"/>
  <c r="A900" i="11"/>
  <c r="M28" i="11"/>
  <c r="R46" i="11"/>
  <c r="S51" i="11"/>
  <c r="M52" i="11"/>
  <c r="K52" i="11" s="1"/>
  <c r="S52" i="11" s="1"/>
  <c r="F76" i="11"/>
  <c r="R76" i="11" s="1"/>
  <c r="F109" i="11"/>
  <c r="A109" i="11" s="1"/>
  <c r="A120" i="11"/>
  <c r="R120" i="11"/>
  <c r="K208" i="11"/>
  <c r="S208" i="11" s="1"/>
  <c r="A216" i="11"/>
  <c r="R216" i="11"/>
  <c r="F244" i="11"/>
  <c r="R244" i="11" s="1"/>
  <c r="F256" i="11"/>
  <c r="A256" i="11" s="1"/>
  <c r="A267" i="11"/>
  <c r="R267" i="11"/>
  <c r="A287" i="11"/>
  <c r="R287" i="11"/>
  <c r="F296" i="11"/>
  <c r="A296" i="11" s="1"/>
  <c r="G8" i="11"/>
  <c r="O8" i="11"/>
  <c r="J11" i="11"/>
  <c r="A301" i="11"/>
  <c r="S304" i="11"/>
  <c r="S330" i="11"/>
  <c r="S296" i="11"/>
  <c r="K298" i="11"/>
  <c r="S298" i="11" s="1"/>
  <c r="S303" i="11"/>
  <c r="E15" i="11"/>
  <c r="A376" i="11"/>
  <c r="E388" i="11"/>
  <c r="S388" i="11" s="1"/>
  <c r="A411" i="11"/>
  <c r="R411" i="11"/>
  <c r="E424" i="11"/>
  <c r="S424" i="11" s="1"/>
  <c r="E436" i="11"/>
  <c r="S437" i="11"/>
  <c r="K449" i="11"/>
  <c r="S449" i="11" s="1"/>
  <c r="L448" i="11"/>
  <c r="K448" i="11" s="1"/>
  <c r="A459" i="11"/>
  <c r="R459" i="11"/>
  <c r="A463" i="11"/>
  <c r="R463" i="11"/>
  <c r="E472" i="11"/>
  <c r="S472" i="11" s="1"/>
  <c r="R480" i="11"/>
  <c r="A480" i="11"/>
  <c r="A507" i="11"/>
  <c r="R507" i="11"/>
  <c r="E617" i="11"/>
  <c r="E549" i="11"/>
  <c r="K653" i="11"/>
  <c r="L652" i="11"/>
  <c r="K652" i="11" s="1"/>
  <c r="K657" i="11"/>
  <c r="L549" i="11"/>
  <c r="R660" i="11"/>
  <c r="D653" i="11"/>
  <c r="D552" i="11"/>
  <c r="A691" i="11"/>
  <c r="R691" i="11"/>
  <c r="A712" i="11"/>
  <c r="A727" i="11"/>
  <c r="R727" i="11"/>
  <c r="R744" i="11"/>
  <c r="A744" i="11"/>
  <c r="R859" i="11"/>
  <c r="A859" i="11"/>
  <c r="A1128" i="11"/>
  <c r="R1128" i="11"/>
  <c r="D8" i="11"/>
  <c r="G17" i="11"/>
  <c r="F19" i="11"/>
  <c r="S22" i="11"/>
  <c r="M9" i="11"/>
  <c r="E17" i="11"/>
  <c r="D17" i="11"/>
  <c r="A19" i="11"/>
  <c r="L19" i="11"/>
  <c r="H20" i="11"/>
  <c r="J22" i="11"/>
  <c r="J10" i="11" s="1"/>
  <c r="S23" i="11"/>
  <c r="A27" i="11"/>
  <c r="L27" i="11"/>
  <c r="F28" i="11"/>
  <c r="A33" i="11"/>
  <c r="E41" i="11"/>
  <c r="M41" i="11"/>
  <c r="M40" i="11" s="1"/>
  <c r="D41" i="11"/>
  <c r="H41" i="11"/>
  <c r="H40" i="11" s="1"/>
  <c r="L41" i="11"/>
  <c r="A43" i="11"/>
  <c r="F44" i="11"/>
  <c r="R44" i="11" s="1"/>
  <c r="S47" i="11"/>
  <c r="R50" i="11"/>
  <c r="A51" i="11"/>
  <c r="F52" i="11"/>
  <c r="R52" i="11" s="1"/>
  <c r="A57" i="11"/>
  <c r="A64" i="11"/>
  <c r="K64" i="11"/>
  <c r="S64" i="11" s="1"/>
  <c r="R65" i="11"/>
  <c r="K65" i="11"/>
  <c r="S65" i="11" s="1"/>
  <c r="A72" i="11"/>
  <c r="R72" i="11"/>
  <c r="A80" i="11"/>
  <c r="R80" i="11"/>
  <c r="R88" i="11"/>
  <c r="A97" i="11"/>
  <c r="G101" i="11"/>
  <c r="O101" i="11"/>
  <c r="O100" i="11" s="1"/>
  <c r="F103" i="11"/>
  <c r="K104" i="11"/>
  <c r="S104" i="11" s="1"/>
  <c r="R104" i="11"/>
  <c r="A108" i="11"/>
  <c r="R109" i="11"/>
  <c r="K109" i="11"/>
  <c r="F111" i="11"/>
  <c r="A121" i="11"/>
  <c r="F124" i="11"/>
  <c r="R124" i="11" s="1"/>
  <c r="A129" i="11"/>
  <c r="K136" i="11"/>
  <c r="S136" i="11" s="1"/>
  <c r="R137" i="11"/>
  <c r="K137" i="11"/>
  <c r="A144" i="11"/>
  <c r="R144" i="11"/>
  <c r="A152" i="11"/>
  <c r="R152" i="11"/>
  <c r="R160" i="11"/>
  <c r="A169" i="11"/>
  <c r="F172" i="11"/>
  <c r="A172" i="11" s="1"/>
  <c r="A177" i="11"/>
  <c r="K184" i="11"/>
  <c r="S184" i="11" s="1"/>
  <c r="R185" i="11"/>
  <c r="K185" i="11"/>
  <c r="S185" i="11" s="1"/>
  <c r="A192" i="11"/>
  <c r="R192" i="11"/>
  <c r="A200" i="11"/>
  <c r="R200" i="11"/>
  <c r="A217" i="11"/>
  <c r="F220" i="11"/>
  <c r="A225" i="11"/>
  <c r="K232" i="11"/>
  <c r="S232" i="11" s="1"/>
  <c r="R233" i="11"/>
  <c r="K233" i="11"/>
  <c r="S233" i="11" s="1"/>
  <c r="A240" i="11"/>
  <c r="R240" i="11"/>
  <c r="A247" i="11"/>
  <c r="R247" i="11"/>
  <c r="A257" i="11"/>
  <c r="A259" i="11"/>
  <c r="R259" i="11"/>
  <c r="F269" i="11"/>
  <c r="A269" i="11" s="1"/>
  <c r="K269" i="11"/>
  <c r="S269" i="11" s="1"/>
  <c r="R269" i="11"/>
  <c r="D280" i="11"/>
  <c r="S281" i="11"/>
  <c r="A283" i="11"/>
  <c r="R283" i="11"/>
  <c r="A288" i="11"/>
  <c r="A291" i="11"/>
  <c r="R291" i="11"/>
  <c r="A297" i="11"/>
  <c r="K297" i="11"/>
  <c r="S297" i="11" s="1"/>
  <c r="F300" i="11"/>
  <c r="R301" i="11"/>
  <c r="F317" i="11"/>
  <c r="A319" i="11"/>
  <c r="A322" i="11"/>
  <c r="R322" i="11"/>
  <c r="J329" i="11"/>
  <c r="J328" i="11" s="1"/>
  <c r="H294" i="11"/>
  <c r="H329" i="11"/>
  <c r="H328" i="11" s="1"/>
  <c r="L294" i="11"/>
  <c r="L329" i="11"/>
  <c r="M329" i="11"/>
  <c r="M328" i="11" s="1"/>
  <c r="M295" i="11"/>
  <c r="M7" i="11" s="1"/>
  <c r="K332" i="11"/>
  <c r="S332" i="11"/>
  <c r="F333" i="11"/>
  <c r="A333" i="11" s="1"/>
  <c r="S300" i="11"/>
  <c r="K302" i="11"/>
  <c r="S302" i="11" s="1"/>
  <c r="M15" i="11"/>
  <c r="S339" i="11"/>
  <c r="R341" i="11"/>
  <c r="A342" i="11"/>
  <c r="A345" i="11"/>
  <c r="R345" i="11"/>
  <c r="F353" i="11"/>
  <c r="A358" i="11"/>
  <c r="R358" i="11"/>
  <c r="A360" i="11"/>
  <c r="R360" i="11"/>
  <c r="A362" i="11"/>
  <c r="R362" i="11"/>
  <c r="F364" i="11"/>
  <c r="R364" i="11" s="1"/>
  <c r="K365" i="11"/>
  <c r="S365" i="11" s="1"/>
  <c r="G376" i="11"/>
  <c r="F376" i="11" s="1"/>
  <c r="R376" i="11" s="1"/>
  <c r="A383" i="11"/>
  <c r="R383" i="11"/>
  <c r="A412" i="11"/>
  <c r="R413" i="11"/>
  <c r="A431" i="11"/>
  <c r="R431" i="11"/>
  <c r="A460" i="11"/>
  <c r="A479" i="11"/>
  <c r="R479" i="11"/>
  <c r="A508" i="11"/>
  <c r="A509" i="11"/>
  <c r="N526" i="11"/>
  <c r="N10" i="11" s="1"/>
  <c r="H552" i="11"/>
  <c r="E568" i="11"/>
  <c r="S568" i="11" s="1"/>
  <c r="F628" i="11"/>
  <c r="A628" i="11" s="1"/>
  <c r="A647" i="11"/>
  <c r="R647" i="11"/>
  <c r="R661" i="11"/>
  <c r="D553" i="11"/>
  <c r="F664" i="11"/>
  <c r="K677" i="11"/>
  <c r="S677" i="11" s="1"/>
  <c r="L676" i="11"/>
  <c r="K676" i="11" s="1"/>
  <c r="A723" i="11"/>
  <c r="R723" i="11"/>
  <c r="N821" i="11"/>
  <c r="N820" i="11" s="1"/>
  <c r="R18" i="11"/>
  <c r="R42" i="11"/>
  <c r="R102" i="11"/>
  <c r="A336" i="11"/>
  <c r="A340" i="11"/>
  <c r="A351" i="11"/>
  <c r="S353" i="11"/>
  <c r="A355" i="11"/>
  <c r="F365" i="11"/>
  <c r="R365" i="11" s="1"/>
  <c r="A375" i="11"/>
  <c r="S377" i="11"/>
  <c r="A379" i="11"/>
  <c r="A391" i="11"/>
  <c r="R391" i="11"/>
  <c r="A396" i="11"/>
  <c r="A399" i="11"/>
  <c r="R399" i="11"/>
  <c r="F400" i="11"/>
  <c r="R400" i="11" s="1"/>
  <c r="A401" i="11"/>
  <c r="S412" i="11"/>
  <c r="A416" i="11"/>
  <c r="A419" i="11"/>
  <c r="R419" i="11"/>
  <c r="F425" i="11"/>
  <c r="A425" i="11" s="1"/>
  <c r="K425" i="11"/>
  <c r="S425" i="11" s="1"/>
  <c r="A439" i="11"/>
  <c r="R439" i="11"/>
  <c r="A444" i="11"/>
  <c r="A447" i="11"/>
  <c r="R447" i="11"/>
  <c r="F448" i="11"/>
  <c r="A448" i="11" s="1"/>
  <c r="A449" i="11"/>
  <c r="S460" i="11"/>
  <c r="A464" i="11"/>
  <c r="A467" i="11"/>
  <c r="R467" i="11"/>
  <c r="F473" i="11"/>
  <c r="R473" i="11" s="1"/>
  <c r="K473" i="11"/>
  <c r="S473" i="11" s="1"/>
  <c r="A487" i="11"/>
  <c r="R487" i="11"/>
  <c r="A492" i="11"/>
  <c r="A495" i="11"/>
  <c r="R495" i="11"/>
  <c r="F496" i="11"/>
  <c r="A497" i="11"/>
  <c r="S508" i="11"/>
  <c r="A512" i="11"/>
  <c r="A515" i="11"/>
  <c r="R515" i="11"/>
  <c r="F524" i="11"/>
  <c r="A524" i="11" s="1"/>
  <c r="H522" i="11"/>
  <c r="F546" i="11"/>
  <c r="N545" i="11"/>
  <c r="F548" i="11"/>
  <c r="A548" i="11" s="1"/>
  <c r="F557" i="11"/>
  <c r="A562" i="11"/>
  <c r="R562" i="11"/>
  <c r="A564" i="11"/>
  <c r="R564" i="11"/>
  <c r="A566" i="11"/>
  <c r="R566" i="11"/>
  <c r="F568" i="11"/>
  <c r="R568" i="11" s="1"/>
  <c r="K569" i="11"/>
  <c r="S569" i="11" s="1"/>
  <c r="E580" i="11"/>
  <c r="F593" i="11"/>
  <c r="R593" i="11" s="1"/>
  <c r="K593" i="11"/>
  <c r="S593" i="11" s="1"/>
  <c r="L592" i="11"/>
  <c r="K592" i="11" s="1"/>
  <c r="A603" i="11"/>
  <c r="R603" i="11"/>
  <c r="A607" i="11"/>
  <c r="R607" i="11"/>
  <c r="A620" i="11"/>
  <c r="D617" i="11"/>
  <c r="N555" i="11"/>
  <c r="K627" i="11"/>
  <c r="S627" i="11" s="1"/>
  <c r="A631" i="11"/>
  <c r="R631" i="11"/>
  <c r="E640" i="11"/>
  <c r="S640" i="11" s="1"/>
  <c r="R648" i="11"/>
  <c r="A648" i="11"/>
  <c r="K654" i="11"/>
  <c r="S654" i="11" s="1"/>
  <c r="F655" i="11"/>
  <c r="A655" i="11" s="1"/>
  <c r="K662" i="11"/>
  <c r="S662" i="11" s="1"/>
  <c r="D664" i="11"/>
  <c r="R676" i="11"/>
  <c r="A680" i="11"/>
  <c r="A683" i="11"/>
  <c r="R683" i="11"/>
  <c r="R692" i="11"/>
  <c r="A692" i="11"/>
  <c r="I701" i="11"/>
  <c r="I700" i="11" s="1"/>
  <c r="N701" i="11"/>
  <c r="N700" i="11" s="1"/>
  <c r="K704" i="11"/>
  <c r="L701" i="11"/>
  <c r="E554" i="11"/>
  <c r="A715" i="11"/>
  <c r="R715" i="11"/>
  <c r="F736" i="11"/>
  <c r="K756" i="11"/>
  <c r="S756" i="11" s="1"/>
  <c r="F758" i="11"/>
  <c r="G554" i="11"/>
  <c r="K758" i="11"/>
  <c r="S758" i="11" s="1"/>
  <c r="K761" i="11"/>
  <c r="S761" i="11" s="1"/>
  <c r="M760" i="11"/>
  <c r="R769" i="11"/>
  <c r="A769" i="11"/>
  <c r="L856" i="11"/>
  <c r="K856" i="11" s="1"/>
  <c r="K857" i="11"/>
  <c r="A866" i="11"/>
  <c r="R866" i="11"/>
  <c r="E928" i="11"/>
  <c r="S352" i="11"/>
  <c r="S376" i="11"/>
  <c r="A387" i="11"/>
  <c r="R387" i="11"/>
  <c r="F388" i="11"/>
  <c r="R388" i="11" s="1"/>
  <c r="A389" i="11"/>
  <c r="A407" i="11"/>
  <c r="R407" i="11"/>
  <c r="F413" i="11"/>
  <c r="A413" i="11" s="1"/>
  <c r="K413" i="11"/>
  <c r="S413" i="11" s="1"/>
  <c r="A427" i="11"/>
  <c r="R427" i="11"/>
  <c r="A435" i="11"/>
  <c r="R435" i="11"/>
  <c r="F436" i="11"/>
  <c r="A436" i="11" s="1"/>
  <c r="A437" i="11"/>
  <c r="S448" i="11"/>
  <c r="A455" i="11"/>
  <c r="R455" i="11"/>
  <c r="F461" i="11"/>
  <c r="A461" i="11" s="1"/>
  <c r="K461" i="11"/>
  <c r="S461" i="11" s="1"/>
  <c r="A475" i="11"/>
  <c r="R475" i="11"/>
  <c r="A483" i="11"/>
  <c r="R483" i="11"/>
  <c r="F484" i="11"/>
  <c r="A485" i="11"/>
  <c r="S496" i="11"/>
  <c r="A503" i="11"/>
  <c r="R503" i="11"/>
  <c r="F509" i="11"/>
  <c r="R509" i="11" s="1"/>
  <c r="K509" i="11"/>
  <c r="S509" i="11" s="1"/>
  <c r="A546" i="11"/>
  <c r="R546" i="11"/>
  <c r="F547" i="11"/>
  <c r="A547" i="11" s="1"/>
  <c r="G545" i="11"/>
  <c r="F550" i="11"/>
  <c r="R550" i="11" s="1"/>
  <c r="M527" i="11"/>
  <c r="M11" i="11" s="1"/>
  <c r="K551" i="11"/>
  <c r="S551" i="11" s="1"/>
  <c r="D530" i="11"/>
  <c r="A556" i="11"/>
  <c r="A570" i="11"/>
  <c r="R570" i="11"/>
  <c r="K581" i="11"/>
  <c r="S581" i="11" s="1"/>
  <c r="L580" i="11"/>
  <c r="K580" i="11" s="1"/>
  <c r="A595" i="11"/>
  <c r="R595" i="11"/>
  <c r="S620" i="11"/>
  <c r="S622" i="11"/>
  <c r="F623" i="11"/>
  <c r="A623" i="11" s="1"/>
  <c r="G551" i="11"/>
  <c r="F624" i="11"/>
  <c r="O552" i="11"/>
  <c r="O528" i="11" s="1"/>
  <c r="O12" i="11" s="1"/>
  <c r="F625" i="11"/>
  <c r="R625" i="11" s="1"/>
  <c r="K625" i="11"/>
  <c r="S625" i="11" s="1"/>
  <c r="F640" i="11"/>
  <c r="F653" i="11"/>
  <c r="G652" i="11"/>
  <c r="F652" i="11" s="1"/>
  <c r="O653" i="11"/>
  <c r="O652" i="11" s="1"/>
  <c r="O547" i="11"/>
  <c r="E664" i="11"/>
  <c r="S664" i="11" s="1"/>
  <c r="R672" i="11"/>
  <c r="A672" i="11"/>
  <c r="E676" i="11"/>
  <c r="S676" i="11" s="1"/>
  <c r="F689" i="11"/>
  <c r="R689" i="11" s="1"/>
  <c r="K689" i="11"/>
  <c r="S689" i="11" s="1"/>
  <c r="L688" i="11"/>
  <c r="K688" i="11" s="1"/>
  <c r="A699" i="11"/>
  <c r="R699" i="11"/>
  <c r="J701" i="11"/>
  <c r="J700" i="11" s="1"/>
  <c r="A705" i="11"/>
  <c r="R708" i="11"/>
  <c r="E553" i="11"/>
  <c r="S709" i="11"/>
  <c r="A724" i="11"/>
  <c r="A743" i="11"/>
  <c r="R743" i="11"/>
  <c r="G748" i="11"/>
  <c r="F749" i="11"/>
  <c r="K751" i="11"/>
  <c r="S751" i="11" s="1"/>
  <c r="L547" i="11"/>
  <c r="K554" i="11"/>
  <c r="L530" i="11"/>
  <c r="K530" i="11" s="1"/>
  <c r="R828" i="11"/>
  <c r="A835" i="11"/>
  <c r="R835" i="11"/>
  <c r="A905" i="11"/>
  <c r="R905" i="11"/>
  <c r="D904" i="11"/>
  <c r="K965" i="11"/>
  <c r="S965" i="11" s="1"/>
  <c r="M964" i="11"/>
  <c r="S989" i="11"/>
  <c r="N988" i="11"/>
  <c r="K989" i="11"/>
  <c r="S548" i="11"/>
  <c r="K550" i="11"/>
  <c r="S550" i="11" s="1"/>
  <c r="S557" i="11"/>
  <c r="A559" i="11"/>
  <c r="F569" i="11"/>
  <c r="R569" i="11" s="1"/>
  <c r="A579" i="11"/>
  <c r="A583" i="11"/>
  <c r="R583" i="11"/>
  <c r="A588" i="11"/>
  <c r="A591" i="11"/>
  <c r="R591" i="11"/>
  <c r="F592" i="11"/>
  <c r="A592" i="11" s="1"/>
  <c r="A593" i="11"/>
  <c r="S604" i="11"/>
  <c r="A608" i="11"/>
  <c r="A611" i="11"/>
  <c r="R611" i="11"/>
  <c r="L617" i="11"/>
  <c r="R618" i="11"/>
  <c r="G617" i="11"/>
  <c r="O617" i="11"/>
  <c r="O616" i="11" s="1"/>
  <c r="F620" i="11"/>
  <c r="R620" i="11" s="1"/>
  <c r="F621" i="11"/>
  <c r="A621" i="11" s="1"/>
  <c r="K621" i="11"/>
  <c r="S621" i="11" s="1"/>
  <c r="S623" i="11"/>
  <c r="R626" i="11"/>
  <c r="S628" i="11"/>
  <c r="A632" i="11"/>
  <c r="A635" i="11"/>
  <c r="R635" i="11"/>
  <c r="F641" i="11"/>
  <c r="R641" i="11" s="1"/>
  <c r="K641" i="11"/>
  <c r="S641" i="11" s="1"/>
  <c r="N653" i="11"/>
  <c r="N652" i="11" s="1"/>
  <c r="A656" i="11"/>
  <c r="K658" i="11"/>
  <c r="S658" i="11" s="1"/>
  <c r="S660" i="11"/>
  <c r="R663" i="11"/>
  <c r="F665" i="11"/>
  <c r="A665" i="11" s="1"/>
  <c r="K665" i="11"/>
  <c r="S665" i="11" s="1"/>
  <c r="A679" i="11"/>
  <c r="R679" i="11"/>
  <c r="A684" i="11"/>
  <c r="A687" i="11"/>
  <c r="R687" i="11"/>
  <c r="F688" i="11"/>
  <c r="A689" i="11"/>
  <c r="K702" i="11"/>
  <c r="S702" i="11" s="1"/>
  <c r="S704" i="11"/>
  <c r="R707" i="11"/>
  <c r="A708" i="11"/>
  <c r="K710" i="11"/>
  <c r="S710" i="11" s="1"/>
  <c r="F712" i="11"/>
  <c r="R712" i="11" s="1"/>
  <c r="A713" i="11"/>
  <c r="S724" i="11"/>
  <c r="A728" i="11"/>
  <c r="A731" i="11"/>
  <c r="R731" i="11"/>
  <c r="F737" i="11"/>
  <c r="R737" i="11" s="1"/>
  <c r="K737" i="11"/>
  <c r="S737" i="11" s="1"/>
  <c r="K750" i="11"/>
  <c r="S750" i="11" s="1"/>
  <c r="M749" i="11"/>
  <c r="M748" i="11" s="1"/>
  <c r="A756" i="11"/>
  <c r="K757" i="11"/>
  <c r="S757" i="11" s="1"/>
  <c r="R759" i="11"/>
  <c r="F773" i="11"/>
  <c r="A773" i="11" s="1"/>
  <c r="A778" i="11"/>
  <c r="R778" i="11"/>
  <c r="A796" i="11"/>
  <c r="L796" i="11"/>
  <c r="K796" i="11" s="1"/>
  <c r="S796" i="11" s="1"/>
  <c r="F823" i="11"/>
  <c r="F868" i="11"/>
  <c r="F870" i="11"/>
  <c r="R870" i="11" s="1"/>
  <c r="K870" i="11"/>
  <c r="S870" i="11" s="1"/>
  <c r="L822" i="11"/>
  <c r="L869" i="11"/>
  <c r="J869" i="11"/>
  <c r="J868" i="11" s="1"/>
  <c r="J823" i="11"/>
  <c r="J523" i="11" s="1"/>
  <c r="J7" i="11" s="1"/>
  <c r="E826" i="11"/>
  <c r="K881" i="11"/>
  <c r="L880" i="11"/>
  <c r="K880" i="11" s="1"/>
  <c r="R909" i="11"/>
  <c r="A909" i="11"/>
  <c r="K934" i="11"/>
  <c r="N929" i="11"/>
  <c r="N928" i="11" s="1"/>
  <c r="N826" i="11"/>
  <c r="F935" i="11"/>
  <c r="R935" i="11" s="1"/>
  <c r="G827" i="11"/>
  <c r="R1046" i="11"/>
  <c r="A1046" i="11"/>
  <c r="R1049" i="11"/>
  <c r="N1073" i="11"/>
  <c r="N1072" i="11" s="1"/>
  <c r="K1077" i="11"/>
  <c r="S1077" i="11" s="1"/>
  <c r="K546" i="11"/>
  <c r="S546" i="11" s="1"/>
  <c r="S556" i="11"/>
  <c r="F580" i="11"/>
  <c r="R580" i="11" s="1"/>
  <c r="A581" i="11"/>
  <c r="S592" i="11"/>
  <c r="A599" i="11"/>
  <c r="R599" i="11"/>
  <c r="F605" i="11"/>
  <c r="K605" i="11"/>
  <c r="S605" i="11" s="1"/>
  <c r="N617" i="11"/>
  <c r="N616" i="11" s="1"/>
  <c r="R619" i="11"/>
  <c r="K622" i="11"/>
  <c r="S624" i="11"/>
  <c r="R627" i="11"/>
  <c r="F629" i="11"/>
  <c r="A629" i="11" s="1"/>
  <c r="K629" i="11"/>
  <c r="S629" i="11" s="1"/>
  <c r="A643" i="11"/>
  <c r="R643" i="11"/>
  <c r="A651" i="11"/>
  <c r="R651" i="11"/>
  <c r="J653" i="11"/>
  <c r="J652" i="11" s="1"/>
  <c r="S655" i="11"/>
  <c r="A657" i="11"/>
  <c r="R658" i="11"/>
  <c r="F660" i="11"/>
  <c r="A660" i="11" s="1"/>
  <c r="F661" i="11"/>
  <c r="A661" i="11" s="1"/>
  <c r="K661" i="11"/>
  <c r="S661" i="11" s="1"/>
  <c r="S663" i="11"/>
  <c r="A667" i="11"/>
  <c r="R667" i="11"/>
  <c r="A675" i="11"/>
  <c r="R675" i="11"/>
  <c r="F676" i="11"/>
  <c r="A676" i="11" s="1"/>
  <c r="A677" i="11"/>
  <c r="S688" i="11"/>
  <c r="A695" i="11"/>
  <c r="R695" i="11"/>
  <c r="R702" i="11"/>
  <c r="G701" i="11"/>
  <c r="O701" i="11"/>
  <c r="O700" i="11" s="1"/>
  <c r="F704" i="11"/>
  <c r="F705" i="11"/>
  <c r="R705" i="11" s="1"/>
  <c r="K705" i="11"/>
  <c r="S705" i="11" s="1"/>
  <c r="S707" i="11"/>
  <c r="A709" i="11"/>
  <c r="R710" i="11"/>
  <c r="S712" i="11"/>
  <c r="A719" i="11"/>
  <c r="R719" i="11"/>
  <c r="F725" i="11"/>
  <c r="R725" i="11" s="1"/>
  <c r="K725" i="11"/>
  <c r="S725" i="11" s="1"/>
  <c r="A739" i="11"/>
  <c r="R739" i="11"/>
  <c r="A750" i="11"/>
  <c r="R547" i="11"/>
  <c r="R753" i="11"/>
  <c r="R754" i="11"/>
  <c r="D551" i="11"/>
  <c r="S759" i="11"/>
  <c r="F760" i="11"/>
  <c r="R760" i="11" s="1"/>
  <c r="A766" i="11"/>
  <c r="R766" i="11"/>
  <c r="A768" i="11"/>
  <c r="R768" i="11"/>
  <c r="K772" i="11"/>
  <c r="S772" i="11" s="1"/>
  <c r="A809" i="11"/>
  <c r="R809" i="11"/>
  <c r="I827" i="11"/>
  <c r="I821" i="11" s="1"/>
  <c r="I820" i="11" s="1"/>
  <c r="I845" i="11"/>
  <c r="I844" i="11" s="1"/>
  <c r="A854" i="11"/>
  <c r="R854" i="11"/>
  <c r="H822" i="11"/>
  <c r="H869" i="11"/>
  <c r="H868" i="11" s="1"/>
  <c r="M869" i="11"/>
  <c r="M868" i="11" s="1"/>
  <c r="M822" i="11"/>
  <c r="M821" i="11" s="1"/>
  <c r="M820" i="11" s="1"/>
  <c r="D825" i="11"/>
  <c r="A873" i="11"/>
  <c r="D869" i="11"/>
  <c r="R908" i="11"/>
  <c r="A908" i="11"/>
  <c r="A618" i="11"/>
  <c r="A622" i="11"/>
  <c r="A626" i="11"/>
  <c r="A654" i="11"/>
  <c r="A658" i="11"/>
  <c r="A662" i="11"/>
  <c r="A702" i="11"/>
  <c r="A706" i="11"/>
  <c r="A710" i="11"/>
  <c r="A752" i="11"/>
  <c r="F755" i="11"/>
  <c r="R755" i="11" s="1"/>
  <c r="A759" i="11"/>
  <c r="K760" i="11"/>
  <c r="S760" i="11" s="1"/>
  <c r="F761" i="11"/>
  <c r="A761" i="11" s="1"/>
  <c r="A770" i="11"/>
  <c r="R777" i="11"/>
  <c r="A777" i="11"/>
  <c r="F779" i="11"/>
  <c r="H773" i="11"/>
  <c r="H772" i="11" s="1"/>
  <c r="F772" i="11" s="1"/>
  <c r="D784" i="11"/>
  <c r="R785" i="11"/>
  <c r="A787" i="11"/>
  <c r="A788" i="11"/>
  <c r="F808" i="11"/>
  <c r="R808" i="11" s="1"/>
  <c r="A816" i="11"/>
  <c r="A819" i="11"/>
  <c r="R819" i="11"/>
  <c r="A824" i="11"/>
  <c r="A828" i="11"/>
  <c r="R836" i="11"/>
  <c r="A836" i="11"/>
  <c r="F844" i="11"/>
  <c r="A844" i="11" s="1"/>
  <c r="A845" i="11"/>
  <c r="A858" i="11"/>
  <c r="R858" i="11"/>
  <c r="F869" i="11"/>
  <c r="S873" i="11"/>
  <c r="E827" i="11"/>
  <c r="E527" i="11" s="1"/>
  <c r="A880" i="11"/>
  <c r="S881" i="11"/>
  <c r="F893" i="11"/>
  <c r="R893" i="11" s="1"/>
  <c r="H892" i="11"/>
  <c r="F892" i="11" s="1"/>
  <c r="S916" i="11"/>
  <c r="A923" i="11"/>
  <c r="R923" i="11"/>
  <c r="A925" i="11"/>
  <c r="R925" i="11"/>
  <c r="D929" i="11"/>
  <c r="A931" i="11"/>
  <c r="D831" i="11"/>
  <c r="A939" i="11"/>
  <c r="D749" i="11"/>
  <c r="H749" i="11"/>
  <c r="H748" i="11" s="1"/>
  <c r="L749" i="11"/>
  <c r="R750" i="11"/>
  <c r="F751" i="11"/>
  <c r="R751" i="11" s="1"/>
  <c r="S754" i="11"/>
  <c r="R757" i="11"/>
  <c r="A772" i="11"/>
  <c r="R772" i="11"/>
  <c r="K785" i="11"/>
  <c r="S785" i="11" s="1"/>
  <c r="F791" i="11"/>
  <c r="F797" i="11"/>
  <c r="A802" i="11"/>
  <c r="R802" i="11"/>
  <c r="A807" i="11"/>
  <c r="R807" i="11"/>
  <c r="A811" i="11"/>
  <c r="R811" i="11"/>
  <c r="G821" i="11"/>
  <c r="F824" i="11"/>
  <c r="R824" i="11" s="1"/>
  <c r="F833" i="11"/>
  <c r="R833" i="11" s="1"/>
  <c r="K833" i="11"/>
  <c r="S833" i="11" s="1"/>
  <c r="L832" i="11"/>
  <c r="K832" i="11" s="1"/>
  <c r="S832" i="11" s="1"/>
  <c r="A843" i="11"/>
  <c r="R843" i="11"/>
  <c r="E844" i="11"/>
  <c r="S844" i="11" s="1"/>
  <c r="S845" i="11"/>
  <c r="R856" i="11"/>
  <c r="A856" i="11"/>
  <c r="R867" i="11"/>
  <c r="A867" i="11"/>
  <c r="N824" i="11"/>
  <c r="N524" i="11" s="1"/>
  <c r="K524" i="11" s="1"/>
  <c r="K872" i="11"/>
  <c r="S872" i="11" s="1"/>
  <c r="D826" i="11"/>
  <c r="R876" i="11"/>
  <c r="R879" i="11"/>
  <c r="S880" i="11"/>
  <c r="A893" i="11"/>
  <c r="D892" i="11"/>
  <c r="S935" i="11"/>
  <c r="K936" i="11"/>
  <c r="L828" i="11"/>
  <c r="E940" i="11"/>
  <c r="S940" i="11" s="1"/>
  <c r="A948" i="11"/>
  <c r="R948" i="11"/>
  <c r="R957" i="11"/>
  <c r="A957" i="11"/>
  <c r="F964" i="11"/>
  <c r="R964" i="11" s="1"/>
  <c r="A972" i="11"/>
  <c r="R972" i="11"/>
  <c r="A974" i="11"/>
  <c r="R974" i="11"/>
  <c r="G1000" i="11"/>
  <c r="F1001" i="11"/>
  <c r="I1000" i="11"/>
  <c r="E1001" i="11"/>
  <c r="S1007" i="11"/>
  <c r="R1050" i="11"/>
  <c r="A1050" i="11"/>
  <c r="K1061" i="11"/>
  <c r="S1061" i="11" s="1"/>
  <c r="M1060" i="11"/>
  <c r="F785" i="11"/>
  <c r="A785" i="11" s="1"/>
  <c r="A803" i="11"/>
  <c r="R803" i="11"/>
  <c r="F809" i="11"/>
  <c r="K809" i="11"/>
  <c r="S809" i="11" s="1"/>
  <c r="K829" i="11"/>
  <c r="S829" i="11" s="1"/>
  <c r="A839" i="11"/>
  <c r="R839" i="11"/>
  <c r="J845" i="11"/>
  <c r="J844" i="11" s="1"/>
  <c r="S856" i="11"/>
  <c r="F857" i="11"/>
  <c r="R857" i="11" s="1"/>
  <c r="A862" i="11"/>
  <c r="R862" i="11"/>
  <c r="E869" i="11"/>
  <c r="S823" i="11"/>
  <c r="N869" i="11"/>
  <c r="N868" i="11" s="1"/>
  <c r="R872" i="11"/>
  <c r="K875" i="11"/>
  <c r="S875" i="11" s="1"/>
  <c r="K893" i="11"/>
  <c r="S893" i="11" s="1"/>
  <c r="A899" i="11"/>
  <c r="R899" i="11"/>
  <c r="A901" i="11"/>
  <c r="R901" i="11"/>
  <c r="A903" i="11"/>
  <c r="R903" i="11"/>
  <c r="A916" i="11"/>
  <c r="R924" i="11"/>
  <c r="A924" i="11"/>
  <c r="S936" i="11"/>
  <c r="E828" i="11"/>
  <c r="R977" i="11"/>
  <c r="A980" i="11"/>
  <c r="R980" i="11"/>
  <c r="A982" i="11"/>
  <c r="R982" i="11"/>
  <c r="A984" i="11"/>
  <c r="R984" i="11"/>
  <c r="D1001" i="11"/>
  <c r="R1002" i="11"/>
  <c r="S1012" i="11"/>
  <c r="A1029" i="11"/>
  <c r="R1029" i="11"/>
  <c r="R1037" i="11"/>
  <c r="A1068" i="11"/>
  <c r="R1068" i="11"/>
  <c r="S1078" i="11"/>
  <c r="F1082" i="11"/>
  <c r="F1083" i="11"/>
  <c r="R1083" i="11" s="1"/>
  <c r="K1083" i="11"/>
  <c r="S1083" i="11" s="1"/>
  <c r="S784" i="11"/>
  <c r="A795" i="11"/>
  <c r="S797" i="11"/>
  <c r="A799" i="11"/>
  <c r="S808" i="11"/>
  <c r="A812" i="11"/>
  <c r="A815" i="11"/>
  <c r="R815" i="11"/>
  <c r="J821" i="11"/>
  <c r="J820" i="11" s="1"/>
  <c r="K825" i="11"/>
  <c r="S825" i="11" s="1"/>
  <c r="F828" i="11"/>
  <c r="A829" i="11"/>
  <c r="R829" i="11"/>
  <c r="K830" i="11"/>
  <c r="S830" i="11" s="1"/>
  <c r="F832" i="11"/>
  <c r="F845" i="11"/>
  <c r="R845" i="11" s="1"/>
  <c r="F847" i="11"/>
  <c r="A850" i="11"/>
  <c r="R850" i="11"/>
  <c r="A855" i="11"/>
  <c r="S857" i="11"/>
  <c r="A870" i="11"/>
  <c r="D822" i="11"/>
  <c r="I869" i="11"/>
  <c r="I868" i="11" s="1"/>
  <c r="R871" i="11"/>
  <c r="F873" i="11"/>
  <c r="R873" i="11" s="1"/>
  <c r="G825" i="11"/>
  <c r="F825" i="11" s="1"/>
  <c r="F874" i="11"/>
  <c r="A874" i="11" s="1"/>
  <c r="K874" i="11"/>
  <c r="S874" i="11" s="1"/>
  <c r="L826" i="11"/>
  <c r="K876" i="11"/>
  <c r="S876" i="11" s="1"/>
  <c r="F878" i="11"/>
  <c r="A878" i="11" s="1"/>
  <c r="A883" i="11"/>
  <c r="R883" i="11"/>
  <c r="A885" i="11"/>
  <c r="R885" i="11"/>
  <c r="A887" i="11"/>
  <c r="R887" i="11"/>
  <c r="K904" i="11"/>
  <c r="S905" i="11"/>
  <c r="E904" i="11"/>
  <c r="A907" i="11"/>
  <c r="R907" i="11"/>
  <c r="F917" i="11"/>
  <c r="R917" i="11" s="1"/>
  <c r="L929" i="11"/>
  <c r="K931" i="11"/>
  <c r="K939" i="11"/>
  <c r="S939" i="11" s="1"/>
  <c r="L831" i="11"/>
  <c r="R949" i="11"/>
  <c r="A949" i="11"/>
  <c r="K952" i="11"/>
  <c r="S952" i="11" s="1"/>
  <c r="A956" i="11"/>
  <c r="R956" i="11"/>
  <c r="A1002" i="11"/>
  <c r="H1000" i="11"/>
  <c r="A1034" i="11"/>
  <c r="A1038" i="11"/>
  <c r="A1041" i="11"/>
  <c r="R1041" i="11"/>
  <c r="S1048" i="11"/>
  <c r="D823" i="11"/>
  <c r="L823" i="11"/>
  <c r="K823" i="11" s="1"/>
  <c r="E824" i="11"/>
  <c r="G826" i="11"/>
  <c r="D827" i="11"/>
  <c r="L827" i="11"/>
  <c r="G830" i="11"/>
  <c r="F830" i="11" s="1"/>
  <c r="R830" i="11" s="1"/>
  <c r="A871" i="11"/>
  <c r="A875" i="11"/>
  <c r="A877" i="11"/>
  <c r="F880" i="11"/>
  <c r="R880" i="11" s="1"/>
  <c r="A896" i="11"/>
  <c r="K905" i="11"/>
  <c r="F911" i="11"/>
  <c r="A920" i="11"/>
  <c r="S931" i="11"/>
  <c r="R934" i="11"/>
  <c r="K937" i="11"/>
  <c r="S937" i="11" s="1"/>
  <c r="K940" i="11"/>
  <c r="K941" i="11"/>
  <c r="S941" i="11" s="1"/>
  <c r="A964" i="11"/>
  <c r="R973" i="11"/>
  <c r="A973" i="11"/>
  <c r="G976" i="11"/>
  <c r="F976" i="11" s="1"/>
  <c r="A976" i="11" s="1"/>
  <c r="F977" i="11"/>
  <c r="A977" i="11" s="1"/>
  <c r="R981" i="11"/>
  <c r="A981" i="11"/>
  <c r="A985" i="11"/>
  <c r="A986" i="11"/>
  <c r="K1004" i="11"/>
  <c r="S1004" i="11" s="1"/>
  <c r="J1001" i="11"/>
  <c r="J1000" i="11" s="1"/>
  <c r="N1001" i="11"/>
  <c r="N1000" i="11" s="1"/>
  <c r="A1014" i="11"/>
  <c r="A1017" i="11"/>
  <c r="R1017" i="11"/>
  <c r="R1024" i="11"/>
  <c r="A1058" i="11"/>
  <c r="G1072" i="11"/>
  <c r="F1072" i="11" s="1"/>
  <c r="R1089" i="11"/>
  <c r="A1089" i="11"/>
  <c r="F1097" i="11"/>
  <c r="A1097" i="11" s="1"/>
  <c r="A1116" i="11"/>
  <c r="R1116" i="11"/>
  <c r="A1121" i="11"/>
  <c r="F876" i="11"/>
  <c r="A876" i="11" s="1"/>
  <c r="S879" i="11"/>
  <c r="F904" i="11"/>
  <c r="G929" i="11"/>
  <c r="O929" i="11"/>
  <c r="O928" i="11" s="1"/>
  <c r="F931" i="11"/>
  <c r="R931" i="11" s="1"/>
  <c r="F932" i="11"/>
  <c r="A932" i="11" s="1"/>
  <c r="K932" i="11"/>
  <c r="S932" i="11" s="1"/>
  <c r="S934" i="11"/>
  <c r="A936" i="11"/>
  <c r="R937" i="11"/>
  <c r="F939" i="11"/>
  <c r="R939" i="11" s="1"/>
  <c r="F940" i="11"/>
  <c r="A940" i="11" s="1"/>
  <c r="R941" i="11"/>
  <c r="A944" i="11"/>
  <c r="R944" i="11"/>
  <c r="A952" i="11"/>
  <c r="R952" i="11"/>
  <c r="S964" i="11"/>
  <c r="K988" i="11"/>
  <c r="S988" i="11" s="1"/>
  <c r="A990" i="11"/>
  <c r="R990" i="11"/>
  <c r="A992" i="11"/>
  <c r="R992" i="11"/>
  <c r="L1001" i="11"/>
  <c r="K1002" i="11"/>
  <c r="S1008" i="11"/>
  <c r="A1053" i="11"/>
  <c r="R1053" i="11"/>
  <c r="A1098" i="11"/>
  <c r="R1098" i="11"/>
  <c r="A1108" i="11"/>
  <c r="R1108" i="11"/>
  <c r="A1110" i="11"/>
  <c r="D1109" i="11"/>
  <c r="R1110" i="11"/>
  <c r="A933" i="11"/>
  <c r="A937" i="11"/>
  <c r="A941" i="11"/>
  <c r="A953" i="11"/>
  <c r="A961" i="11"/>
  <c r="K964" i="11"/>
  <c r="F965" i="11"/>
  <c r="A965" i="11" s="1"/>
  <c r="A969" i="11"/>
  <c r="A988" i="11"/>
  <c r="R989" i="11"/>
  <c r="S1002" i="11"/>
  <c r="R1005" i="11"/>
  <c r="A1006" i="11"/>
  <c r="K1008" i="11"/>
  <c r="S1010" i="11"/>
  <c r="F1013" i="11"/>
  <c r="A1013" i="11" s="1"/>
  <c r="A1018" i="11"/>
  <c r="A1021" i="11"/>
  <c r="R1021" i="11"/>
  <c r="F1025" i="11"/>
  <c r="A1025" i="11" s="1"/>
  <c r="A1030" i="11"/>
  <c r="A1033" i="11"/>
  <c r="R1033" i="11"/>
  <c r="F1037" i="11"/>
  <c r="A1037" i="11" s="1"/>
  <c r="A1042" i="11"/>
  <c r="A1045" i="11"/>
  <c r="R1045" i="11"/>
  <c r="F1049" i="11"/>
  <c r="A1049" i="11" s="1"/>
  <c r="A1054" i="11"/>
  <c r="A1057" i="11"/>
  <c r="R1057" i="11"/>
  <c r="R1061" i="11"/>
  <c r="R1069" i="11"/>
  <c r="A1069" i="11"/>
  <c r="O1072" i="11"/>
  <c r="F1074" i="11"/>
  <c r="K1074" i="11"/>
  <c r="F1075" i="11"/>
  <c r="R1075" i="11" s="1"/>
  <c r="K1075" i="11"/>
  <c r="S1075" i="11" s="1"/>
  <c r="R1081" i="11"/>
  <c r="F1086" i="11"/>
  <c r="R1086" i="11" s="1"/>
  <c r="K1086" i="11"/>
  <c r="S1086" i="11" s="1"/>
  <c r="L1085" i="11"/>
  <c r="K1085" i="11" s="1"/>
  <c r="S1085" i="11" s="1"/>
  <c r="A1096" i="11"/>
  <c r="R1096" i="11"/>
  <c r="A1100" i="11"/>
  <c r="R1100" i="11"/>
  <c r="E1109" i="11"/>
  <c r="S1109" i="11" s="1"/>
  <c r="R1117" i="11"/>
  <c r="A1117" i="11"/>
  <c r="E1121" i="11"/>
  <c r="K976" i="11"/>
  <c r="S976" i="11" s="1"/>
  <c r="F1002" i="11"/>
  <c r="F1003" i="11"/>
  <c r="A1003" i="11" s="1"/>
  <c r="K1003" i="11"/>
  <c r="S1003" i="11" s="1"/>
  <c r="S1005" i="11"/>
  <c r="A1007" i="11"/>
  <c r="R1008" i="11"/>
  <c r="F1010" i="11"/>
  <c r="A1010" i="11" s="1"/>
  <c r="F1011" i="11"/>
  <c r="R1011" i="11" s="1"/>
  <c r="K1011" i="11"/>
  <c r="S1011" i="11" s="1"/>
  <c r="K1012" i="11"/>
  <c r="K1024" i="11"/>
  <c r="S1024" i="11" s="1"/>
  <c r="K1036" i="11"/>
  <c r="S1036" i="11" s="1"/>
  <c r="K1048" i="11"/>
  <c r="H1072" i="11"/>
  <c r="L1072" i="11"/>
  <c r="K1073" i="11"/>
  <c r="M1072" i="11"/>
  <c r="A1088" i="11"/>
  <c r="R1088" i="11"/>
  <c r="F1109" i="11"/>
  <c r="K1122" i="11"/>
  <c r="S1122" i="11" s="1"/>
  <c r="L1121" i="11"/>
  <c r="K1121" i="11" s="1"/>
  <c r="A1004" i="11"/>
  <c r="A1008" i="11"/>
  <c r="A1012" i="11"/>
  <c r="A1024" i="11"/>
  <c r="A1036" i="11"/>
  <c r="A1048" i="11"/>
  <c r="G1060" i="11"/>
  <c r="F1060" i="11" s="1"/>
  <c r="R1060" i="11" s="1"/>
  <c r="K1060" i="11"/>
  <c r="S1060" i="11" s="1"/>
  <c r="A1065" i="11"/>
  <c r="A1070" i="11"/>
  <c r="D1073" i="11"/>
  <c r="A1075" i="11"/>
  <c r="I1073" i="11"/>
  <c r="I1072" i="11" s="1"/>
  <c r="R1076" i="11"/>
  <c r="F1078" i="11"/>
  <c r="A1078" i="11" s="1"/>
  <c r="F1079" i="11"/>
  <c r="R1079" i="11" s="1"/>
  <c r="K1079" i="11"/>
  <c r="S1079" i="11" s="1"/>
  <c r="S1081" i="11"/>
  <c r="A1083" i="11"/>
  <c r="F1085" i="11"/>
  <c r="A1085" i="11" s="1"/>
  <c r="S1097" i="11"/>
  <c r="A1101" i="11"/>
  <c r="A1104" i="11"/>
  <c r="R1104" i="11"/>
  <c r="F1110" i="11"/>
  <c r="K1110" i="11"/>
  <c r="S1110" i="11" s="1"/>
  <c r="A1124" i="11"/>
  <c r="R1124" i="11"/>
  <c r="A1129" i="11"/>
  <c r="A1132" i="11"/>
  <c r="R1132" i="11"/>
  <c r="S1074" i="11"/>
  <c r="E1073" i="11"/>
  <c r="R1077" i="11"/>
  <c r="K1080" i="11"/>
  <c r="S1080" i="11" s="1"/>
  <c r="S1082" i="11"/>
  <c r="A1092" i="11"/>
  <c r="R1092" i="11"/>
  <c r="F1098" i="11"/>
  <c r="K1098" i="11"/>
  <c r="S1098" i="11" s="1"/>
  <c r="A1112" i="11"/>
  <c r="R1112" i="11"/>
  <c r="A1120" i="11"/>
  <c r="R1120" i="11"/>
  <c r="F1121" i="11"/>
  <c r="R1121" i="11" s="1"/>
  <c r="A1122" i="11"/>
  <c r="A1076" i="11"/>
  <c r="A1080" i="11"/>
  <c r="J923" i="1"/>
  <c r="I923" i="1"/>
  <c r="H923" i="1"/>
  <c r="G923" i="1"/>
  <c r="J911" i="1"/>
  <c r="I911" i="1"/>
  <c r="H911" i="1"/>
  <c r="G911" i="1"/>
  <c r="J887" i="1"/>
  <c r="I887" i="1"/>
  <c r="H887" i="1"/>
  <c r="G887" i="1"/>
  <c r="J851" i="1"/>
  <c r="I851" i="1"/>
  <c r="H851" i="1"/>
  <c r="G851" i="1"/>
  <c r="J847" i="1"/>
  <c r="J791" i="1"/>
  <c r="I791" i="1"/>
  <c r="H791" i="1"/>
  <c r="G791" i="1"/>
  <c r="L18" i="11" l="1"/>
  <c r="K18" i="11" s="1"/>
  <c r="S18" i="11" s="1"/>
  <c r="M17" i="11"/>
  <c r="M16" i="11" s="1"/>
  <c r="L101" i="11"/>
  <c r="L29" i="11"/>
  <c r="L24" i="11"/>
  <c r="K24" i="11" s="1"/>
  <c r="S24" i="11" s="1"/>
  <c r="A112" i="11"/>
  <c r="K112" i="11"/>
  <c r="S112" i="11" s="1"/>
  <c r="K113" i="11"/>
  <c r="S113" i="11" s="1"/>
  <c r="R316" i="11"/>
  <c r="K317" i="11"/>
  <c r="S317" i="11" s="1"/>
  <c r="A304" i="11"/>
  <c r="R305" i="11"/>
  <c r="E11" i="11"/>
  <c r="R184" i="11"/>
  <c r="A184" i="11"/>
  <c r="R827" i="11"/>
  <c r="R847" i="11"/>
  <c r="A847" i="11"/>
  <c r="A1082" i="11"/>
  <c r="R1082" i="11"/>
  <c r="L748" i="11"/>
  <c r="K748" i="11" s="1"/>
  <c r="S748" i="11" s="1"/>
  <c r="K749" i="11"/>
  <c r="S749" i="11" s="1"/>
  <c r="A1011" i="11"/>
  <c r="D868" i="11"/>
  <c r="A869" i="11"/>
  <c r="R869" i="11"/>
  <c r="F545" i="11"/>
  <c r="R545" i="11" s="1"/>
  <c r="G544" i="11"/>
  <c r="R557" i="11"/>
  <c r="A557" i="11"/>
  <c r="R461" i="11"/>
  <c r="R353" i="11"/>
  <c r="A353" i="11"/>
  <c r="K294" i="11"/>
  <c r="S294" i="11" s="1"/>
  <c r="L293" i="11"/>
  <c r="K27" i="11"/>
  <c r="S27" i="11" s="1"/>
  <c r="A653" i="11"/>
  <c r="R653" i="11"/>
  <c r="D652" i="11"/>
  <c r="E616" i="11"/>
  <c r="R640" i="11"/>
  <c r="A640" i="11"/>
  <c r="D328" i="11"/>
  <c r="R329" i="11"/>
  <c r="K553" i="11"/>
  <c r="L529" i="11"/>
  <c r="F302" i="11"/>
  <c r="R256" i="11"/>
  <c r="R245" i="11"/>
  <c r="R1097" i="11"/>
  <c r="A580" i="11"/>
  <c r="D544" i="11"/>
  <c r="A545" i="11"/>
  <c r="E652" i="11"/>
  <c r="S652" i="11" s="1"/>
  <c r="S653" i="11"/>
  <c r="R524" i="11"/>
  <c r="A388" i="11"/>
  <c r="A935" i="11"/>
  <c r="A917" i="11"/>
  <c r="F826" i="11"/>
  <c r="A826" i="11" s="1"/>
  <c r="G526" i="11"/>
  <c r="F526" i="11" s="1"/>
  <c r="F1000" i="11"/>
  <c r="R874" i="11"/>
  <c r="A784" i="11"/>
  <c r="R784" i="11"/>
  <c r="E526" i="11"/>
  <c r="F617" i="11"/>
  <c r="A617" i="11" s="1"/>
  <c r="G616" i="11"/>
  <c r="F616" i="11" s="1"/>
  <c r="S553" i="11"/>
  <c r="E529" i="11"/>
  <c r="S928" i="11"/>
  <c r="R665" i="11"/>
  <c r="A232" i="11"/>
  <c r="R208" i="11"/>
  <c r="A136" i="11"/>
  <c r="R103" i="11"/>
  <c r="A103" i="11"/>
  <c r="K41" i="11"/>
  <c r="L40" i="11"/>
  <c r="K40" i="11" s="1"/>
  <c r="F20" i="11"/>
  <c r="H8" i="11"/>
  <c r="A641" i="11"/>
  <c r="A473" i="11"/>
  <c r="R424" i="11"/>
  <c r="A424" i="11"/>
  <c r="R303" i="11"/>
  <c r="D15" i="11"/>
  <c r="A303" i="11"/>
  <c r="F525" i="11"/>
  <c r="G9" i="11"/>
  <c r="E544" i="11"/>
  <c r="A737" i="11"/>
  <c r="R549" i="11"/>
  <c r="A549" i="11"/>
  <c r="D525" i="11"/>
  <c r="N521" i="11"/>
  <c r="R436" i="11"/>
  <c r="A400" i="11"/>
  <c r="K552" i="11"/>
  <c r="S552" i="11" s="1"/>
  <c r="M293" i="11"/>
  <c r="M292" i="11" s="1"/>
  <c r="S1073" i="11"/>
  <c r="E1072" i="11"/>
  <c r="R1078" i="11"/>
  <c r="S1121" i="11"/>
  <c r="K1001" i="11"/>
  <c r="L1000" i="11"/>
  <c r="K1000" i="11" s="1"/>
  <c r="A911" i="11"/>
  <c r="R911" i="11"/>
  <c r="A830" i="11"/>
  <c r="E821" i="11"/>
  <c r="E524" i="11"/>
  <c r="R1010" i="11"/>
  <c r="R940" i="11"/>
  <c r="R822" i="11"/>
  <c r="D821" i="11"/>
  <c r="A833" i="11"/>
  <c r="R1001" i="11"/>
  <c r="D1000" i="11"/>
  <c r="A1001" i="11"/>
  <c r="R932" i="11"/>
  <c r="E868" i="11"/>
  <c r="S868" i="11" s="1"/>
  <c r="R1003" i="11"/>
  <c r="R976" i="11"/>
  <c r="R826" i="11"/>
  <c r="R749" i="11"/>
  <c r="A749" i="11"/>
  <c r="D748" i="11"/>
  <c r="D928" i="11"/>
  <c r="R773" i="11"/>
  <c r="A808" i="11"/>
  <c r="R844" i="11"/>
  <c r="A751" i="11"/>
  <c r="A688" i="11"/>
  <c r="R688" i="11"/>
  <c r="R655" i="11"/>
  <c r="R761" i="11"/>
  <c r="K547" i="11"/>
  <c r="S547" i="11" s="1"/>
  <c r="L545" i="11"/>
  <c r="L523" i="11"/>
  <c r="A725" i="11"/>
  <c r="O523" i="11"/>
  <c r="O545" i="11"/>
  <c r="O544" i="11" s="1"/>
  <c r="R624" i="11"/>
  <c r="A624" i="11"/>
  <c r="D522" i="11"/>
  <c r="F554" i="11"/>
  <c r="G530" i="11"/>
  <c r="F530" i="11" s="1"/>
  <c r="K701" i="11"/>
  <c r="S701" i="11" s="1"/>
  <c r="L700" i="11"/>
  <c r="K700" i="11" s="1"/>
  <c r="R664" i="11"/>
  <c r="A664" i="11"/>
  <c r="K555" i="11"/>
  <c r="S555" i="11" s="1"/>
  <c r="N531" i="11"/>
  <c r="N15" i="11" s="1"/>
  <c r="N544" i="11"/>
  <c r="H545" i="11"/>
  <c r="H544" i="11" s="1"/>
  <c r="H528" i="11"/>
  <c r="H12" i="11" s="1"/>
  <c r="F523" i="11"/>
  <c r="A338" i="11"/>
  <c r="R330" i="11"/>
  <c r="H293" i="11"/>
  <c r="H292" i="11" s="1"/>
  <c r="H6" i="11"/>
  <c r="H5" i="11" s="1"/>
  <c r="H4" i="11" s="1"/>
  <c r="A111" i="11"/>
  <c r="R111" i="11"/>
  <c r="R26" i="11"/>
  <c r="K19" i="11"/>
  <c r="S19" i="11" s="1"/>
  <c r="L7" i="11"/>
  <c r="D16" i="11"/>
  <c r="L525" i="11"/>
  <c r="K549" i="11"/>
  <c r="R623" i="11"/>
  <c r="S436" i="11"/>
  <c r="A365" i="11"/>
  <c r="R629" i="11"/>
  <c r="F298" i="11"/>
  <c r="I7" i="11"/>
  <c r="F295" i="11"/>
  <c r="R295" i="11" s="1"/>
  <c r="I293" i="11"/>
  <c r="I292" i="11" s="1"/>
  <c r="R173" i="11"/>
  <c r="A569" i="11"/>
  <c r="F552" i="11"/>
  <c r="R552" i="11" s="1"/>
  <c r="R331" i="11"/>
  <c r="G328" i="11"/>
  <c r="F328" i="11" s="1"/>
  <c r="F329" i="11"/>
  <c r="A329" i="11" s="1"/>
  <c r="A244" i="11"/>
  <c r="R197" i="11"/>
  <c r="D700" i="11"/>
  <c r="E7" i="11"/>
  <c r="A295" i="11"/>
  <c r="R221" i="11"/>
  <c r="A124" i="11"/>
  <c r="R628" i="11"/>
  <c r="N8" i="11"/>
  <c r="K8" i="11" s="1"/>
  <c r="A364" i="11"/>
  <c r="J17" i="11"/>
  <c r="J16" i="11" s="1"/>
  <c r="R1109" i="11"/>
  <c r="A1109" i="11"/>
  <c r="R823" i="11"/>
  <c r="A823" i="11"/>
  <c r="D523" i="11"/>
  <c r="S1001" i="11"/>
  <c r="E1000" i="11"/>
  <c r="S1000" i="11" s="1"/>
  <c r="F821" i="11"/>
  <c r="G820" i="11"/>
  <c r="R791" i="11"/>
  <c r="A791" i="11"/>
  <c r="R1085" i="11"/>
  <c r="A755" i="11"/>
  <c r="F701" i="11"/>
  <c r="A701" i="11" s="1"/>
  <c r="G700" i="11"/>
  <c r="F700" i="11" s="1"/>
  <c r="A1079" i="11"/>
  <c r="L868" i="11"/>
  <c r="K868" i="11" s="1"/>
  <c r="K869" i="11"/>
  <c r="S869" i="11" s="1"/>
  <c r="S554" i="11"/>
  <c r="E530" i="11"/>
  <c r="D616" i="11"/>
  <c r="R617" i="11"/>
  <c r="A300" i="11"/>
  <c r="R300" i="11"/>
  <c r="G16" i="11"/>
  <c r="S700" i="11"/>
  <c r="R472" i="11"/>
  <c r="A472" i="11"/>
  <c r="E521" i="11"/>
  <c r="R149" i="11"/>
  <c r="R736" i="11"/>
  <c r="A736" i="11"/>
  <c r="D1072" i="11"/>
  <c r="R1073" i="11"/>
  <c r="K1072" i="11"/>
  <c r="A881" i="11"/>
  <c r="S827" i="11"/>
  <c r="K822" i="11"/>
  <c r="S822" i="11" s="1"/>
  <c r="L821" i="11"/>
  <c r="L522" i="11"/>
  <c r="F748" i="11"/>
  <c r="M522" i="11"/>
  <c r="L14" i="11"/>
  <c r="K14" i="11" s="1"/>
  <c r="A317" i="11"/>
  <c r="R317" i="11"/>
  <c r="S41" i="11"/>
  <c r="E40" i="11"/>
  <c r="S40" i="11" s="1"/>
  <c r="H17" i="11"/>
  <c r="H16" i="11" s="1"/>
  <c r="R333" i="11"/>
  <c r="F8" i="11"/>
  <c r="A8" i="11" s="1"/>
  <c r="D293" i="11"/>
  <c r="D6" i="11"/>
  <c r="I9" i="11"/>
  <c r="E292" i="11"/>
  <c r="S220" i="11"/>
  <c r="A1086" i="11"/>
  <c r="R1074" i="11"/>
  <c r="A1074" i="11"/>
  <c r="A1060" i="11"/>
  <c r="R1013" i="11"/>
  <c r="G928" i="11"/>
  <c r="F928" i="11" s="1"/>
  <c r="F929" i="11"/>
  <c r="R929" i="11" s="1"/>
  <c r="F1073" i="11"/>
  <c r="A1073" i="11" s="1"/>
  <c r="R1025" i="11"/>
  <c r="R965" i="11"/>
  <c r="K827" i="11"/>
  <c r="K831" i="11"/>
  <c r="S831" i="11" s="1"/>
  <c r="L531" i="11"/>
  <c r="K531" i="11" s="1"/>
  <c r="S531" i="11" s="1"/>
  <c r="K929" i="11"/>
  <c r="S929" i="11" s="1"/>
  <c r="L928" i="11"/>
  <c r="K928" i="11" s="1"/>
  <c r="S904" i="11"/>
  <c r="K826" i="11"/>
  <c r="S826" i="11" s="1"/>
  <c r="L526" i="11"/>
  <c r="A832" i="11"/>
  <c r="R832" i="11"/>
  <c r="S828" i="11"/>
  <c r="E528" i="11"/>
  <c r="K828" i="11"/>
  <c r="L528" i="11"/>
  <c r="R892" i="11"/>
  <c r="A892" i="11"/>
  <c r="R797" i="11"/>
  <c r="A797" i="11"/>
  <c r="R831" i="11"/>
  <c r="A831" i="11"/>
  <c r="D531" i="11"/>
  <c r="A857" i="11"/>
  <c r="R779" i="11"/>
  <c r="A779" i="11"/>
  <c r="R878" i="11"/>
  <c r="A825" i="11"/>
  <c r="R825" i="11"/>
  <c r="F822" i="11"/>
  <c r="A822" i="11" s="1"/>
  <c r="H821" i="11"/>
  <c r="H820" i="11" s="1"/>
  <c r="R551" i="11"/>
  <c r="A551" i="11"/>
  <c r="D527" i="11"/>
  <c r="D11" i="11" s="1"/>
  <c r="F827" i="11"/>
  <c r="A827" i="11" s="1"/>
  <c r="A625" i="11"/>
  <c r="K617" i="11"/>
  <c r="S617" i="11" s="1"/>
  <c r="L616" i="11"/>
  <c r="K616" i="11" s="1"/>
  <c r="R904" i="11"/>
  <c r="A904" i="11"/>
  <c r="A760" i="11"/>
  <c r="F551" i="11"/>
  <c r="R530" i="11"/>
  <c r="A530" i="11"/>
  <c r="R758" i="11"/>
  <c r="A758" i="11"/>
  <c r="S580" i="11"/>
  <c r="K824" i="11"/>
  <c r="S824" i="11" s="1"/>
  <c r="R553" i="11"/>
  <c r="D529" i="11"/>
  <c r="A553" i="11"/>
  <c r="I527" i="11"/>
  <c r="I11" i="11" s="1"/>
  <c r="R337" i="11"/>
  <c r="L328" i="11"/>
  <c r="K328" i="11" s="1"/>
  <c r="K329" i="11"/>
  <c r="S329" i="11" s="1"/>
  <c r="G12" i="11"/>
  <c r="F12" i="11" s="1"/>
  <c r="R280" i="11"/>
  <c r="A280" i="11"/>
  <c r="G100" i="11"/>
  <c r="F100" i="11" s="1"/>
  <c r="F101" i="11"/>
  <c r="D40" i="11"/>
  <c r="E16" i="11"/>
  <c r="D528" i="11"/>
  <c r="A552" i="11"/>
  <c r="S549" i="11"/>
  <c r="E525" i="11"/>
  <c r="A334" i="11"/>
  <c r="R334" i="11"/>
  <c r="A44" i="11"/>
  <c r="J545" i="11"/>
  <c r="J544" i="11" s="1"/>
  <c r="J522" i="11"/>
  <c r="D526" i="11"/>
  <c r="R299" i="11"/>
  <c r="A299" i="11"/>
  <c r="K295" i="11"/>
  <c r="S295" i="11" s="1"/>
  <c r="G293" i="11"/>
  <c r="G6" i="11"/>
  <c r="F294" i="11"/>
  <c r="R294" i="11" s="1"/>
  <c r="R296" i="11"/>
  <c r="A76" i="11"/>
  <c r="G40" i="11"/>
  <c r="F40" i="11" s="1"/>
  <c r="F41" i="11"/>
  <c r="R41" i="11" s="1"/>
  <c r="M526" i="11"/>
  <c r="M10" i="11" s="1"/>
  <c r="M545" i="11"/>
  <c r="M544" i="11" s="1"/>
  <c r="E328" i="11"/>
  <c r="S328" i="11" s="1"/>
  <c r="F22" i="11"/>
  <c r="E1008" i="1"/>
  <c r="L28" i="11" l="1"/>
  <c r="K28" i="11" s="1"/>
  <c r="S28" i="11" s="1"/>
  <c r="K29" i="11"/>
  <c r="S29" i="11" s="1"/>
  <c r="L100" i="11"/>
  <c r="K100" i="11" s="1"/>
  <c r="S100" i="11" s="1"/>
  <c r="K101" i="11"/>
  <c r="S101" i="11" s="1"/>
  <c r="L17" i="11"/>
  <c r="R526" i="11"/>
  <c r="A526" i="11"/>
  <c r="D10" i="11"/>
  <c r="R101" i="11"/>
  <c r="A101" i="11"/>
  <c r="K522" i="11"/>
  <c r="S522" i="11" s="1"/>
  <c r="R1072" i="11"/>
  <c r="A1072" i="11"/>
  <c r="R522" i="11"/>
  <c r="D521" i="11"/>
  <c r="E820" i="11"/>
  <c r="S820" i="11" s="1"/>
  <c r="S821" i="11"/>
  <c r="A525" i="11"/>
  <c r="R525" i="11"/>
  <c r="D9" i="11"/>
  <c r="S544" i="11"/>
  <c r="A20" i="11"/>
  <c r="R20" i="11"/>
  <c r="A302" i="11"/>
  <c r="R302" i="11"/>
  <c r="K293" i="11"/>
  <c r="S293" i="11" s="1"/>
  <c r="L292" i="11"/>
  <c r="K292" i="11" s="1"/>
  <c r="S292" i="11" s="1"/>
  <c r="J521" i="11"/>
  <c r="J520" i="11" s="1"/>
  <c r="J6" i="11"/>
  <c r="J5" i="11" s="1"/>
  <c r="J4" i="11" s="1"/>
  <c r="D12" i="11"/>
  <c r="R100" i="11"/>
  <c r="A100" i="11"/>
  <c r="D292" i="11"/>
  <c r="K821" i="11"/>
  <c r="L820" i="11"/>
  <c r="K820" i="11" s="1"/>
  <c r="E520" i="11"/>
  <c r="A616" i="11"/>
  <c r="R616" i="11"/>
  <c r="A928" i="11"/>
  <c r="R928" i="11"/>
  <c r="A15" i="11"/>
  <c r="R15" i="11"/>
  <c r="R544" i="11"/>
  <c r="A544" i="11"/>
  <c r="K529" i="11"/>
  <c r="L13" i="11"/>
  <c r="K13" i="11" s="1"/>
  <c r="R328" i="11"/>
  <c r="A328" i="11"/>
  <c r="L15" i="11"/>
  <c r="K15" i="11" s="1"/>
  <c r="S15" i="11" s="1"/>
  <c r="N5" i="11"/>
  <c r="N4" i="11" s="1"/>
  <c r="E9" i="11"/>
  <c r="A41" i="11"/>
  <c r="A529" i="11"/>
  <c r="R529" i="11"/>
  <c r="D13" i="11"/>
  <c r="R531" i="11"/>
  <c r="A531" i="11"/>
  <c r="I521" i="11"/>
  <c r="I520" i="11" s="1"/>
  <c r="A294" i="11"/>
  <c r="R8" i="11"/>
  <c r="M521" i="11"/>
  <c r="M520" i="11" s="1"/>
  <c r="M6" i="11"/>
  <c r="M5" i="11" s="1"/>
  <c r="M4" i="11" s="1"/>
  <c r="F17" i="11"/>
  <c r="H521" i="11"/>
  <c r="H520" i="11" s="1"/>
  <c r="F820" i="11"/>
  <c r="R523" i="11"/>
  <c r="A523" i="11"/>
  <c r="D7" i="11"/>
  <c r="R701" i="11"/>
  <c r="I5" i="11"/>
  <c r="I4" i="11" s="1"/>
  <c r="F7" i="11"/>
  <c r="K523" i="11"/>
  <c r="S523" i="11" s="1"/>
  <c r="A929" i="11"/>
  <c r="A821" i="11"/>
  <c r="D820" i="11"/>
  <c r="R821" i="11"/>
  <c r="F9" i="11"/>
  <c r="S529" i="11"/>
  <c r="E13" i="11"/>
  <c r="S13" i="11" s="1"/>
  <c r="E10" i="11"/>
  <c r="S10" i="11" s="1"/>
  <c r="R298" i="11"/>
  <c r="A298" i="11"/>
  <c r="O521" i="11"/>
  <c r="O520" i="11" s="1"/>
  <c r="O7" i="11"/>
  <c r="O5" i="11" s="1"/>
  <c r="O4" i="11" s="1"/>
  <c r="A748" i="11"/>
  <c r="R748" i="11"/>
  <c r="A652" i="11"/>
  <c r="R652" i="11"/>
  <c r="A40" i="11"/>
  <c r="R40" i="11"/>
  <c r="K528" i="11"/>
  <c r="S528" i="11" s="1"/>
  <c r="L12" i="11"/>
  <c r="K12" i="11" s="1"/>
  <c r="A700" i="11"/>
  <c r="R700" i="11"/>
  <c r="S1072" i="11"/>
  <c r="A22" i="11"/>
  <c r="R22" i="11"/>
  <c r="F293" i="11"/>
  <c r="R293" i="11" s="1"/>
  <c r="G292" i="11"/>
  <c r="F292" i="11" s="1"/>
  <c r="E12" i="11"/>
  <c r="K526" i="11"/>
  <c r="S526" i="11" s="1"/>
  <c r="L10" i="11"/>
  <c r="K10" i="11" s="1"/>
  <c r="F528" i="11"/>
  <c r="R528" i="11" s="1"/>
  <c r="F16" i="11"/>
  <c r="A16" i="11" s="1"/>
  <c r="F522" i="11"/>
  <c r="A522" i="11" s="1"/>
  <c r="S530" i="11"/>
  <c r="E14" i="11"/>
  <c r="S14" i="11" s="1"/>
  <c r="G10" i="11"/>
  <c r="F10" i="11" s="1"/>
  <c r="K525" i="11"/>
  <c r="S525" i="11" s="1"/>
  <c r="L9" i="11"/>
  <c r="K9" i="11" s="1"/>
  <c r="K7" i="11"/>
  <c r="S7" i="11" s="1"/>
  <c r="R554" i="11"/>
  <c r="A554" i="11"/>
  <c r="K545" i="11"/>
  <c r="S545" i="11" s="1"/>
  <c r="L544" i="11"/>
  <c r="K544" i="11" s="1"/>
  <c r="A1000" i="11"/>
  <c r="R1000" i="11"/>
  <c r="S524" i="11"/>
  <c r="E8" i="11"/>
  <c r="S8" i="11" s="1"/>
  <c r="N520" i="11"/>
  <c r="G14" i="11"/>
  <c r="F14" i="11" s="1"/>
  <c r="S616" i="11"/>
  <c r="L6" i="11"/>
  <c r="F544" i="11"/>
  <c r="R868" i="11"/>
  <c r="A868" i="11"/>
  <c r="I14" i="8"/>
  <c r="F14" i="8"/>
  <c r="K114" i="1"/>
  <c r="K115" i="1"/>
  <c r="K116" i="1"/>
  <c r="K117" i="1"/>
  <c r="K118" i="1"/>
  <c r="K119" i="1"/>
  <c r="K120" i="1"/>
  <c r="K121" i="1"/>
  <c r="K122" i="1"/>
  <c r="K123" i="1"/>
  <c r="S12" i="11" l="1"/>
  <c r="K17" i="11"/>
  <c r="S17" i="11" s="1"/>
  <c r="L16" i="11"/>
  <c r="K16" i="11" s="1"/>
  <c r="S16" i="11" s="1"/>
  <c r="F6" i="11"/>
  <c r="A6" i="11" s="1"/>
  <c r="R16" i="11"/>
  <c r="A12" i="11"/>
  <c r="R12" i="11"/>
  <c r="R9" i="11"/>
  <c r="A9" i="11"/>
  <c r="E5" i="11"/>
  <c r="A820" i="11"/>
  <c r="R820" i="11"/>
  <c r="A17" i="11"/>
  <c r="R17" i="11"/>
  <c r="R13" i="11"/>
  <c r="A13" i="11"/>
  <c r="S9" i="11"/>
  <c r="A293" i="11"/>
  <c r="A528" i="11"/>
  <c r="D520" i="11"/>
  <c r="R10" i="11"/>
  <c r="A10" i="11"/>
  <c r="A292" i="11"/>
  <c r="R292" i="11"/>
  <c r="R14" i="11"/>
  <c r="A14" i="11"/>
  <c r="A7" i="11"/>
  <c r="R7" i="11"/>
  <c r="K6" i="11"/>
  <c r="S6" i="11" s="1"/>
  <c r="D5" i="11"/>
  <c r="E42" i="1"/>
  <c r="E102" i="1"/>
  <c r="E18" i="1" s="1"/>
  <c r="E330" i="1"/>
  <c r="E294" i="1" s="1"/>
  <c r="E618" i="1"/>
  <c r="E654" i="1"/>
  <c r="E702" i="1"/>
  <c r="E750" i="1"/>
  <c r="E546" i="1"/>
  <c r="E870" i="1"/>
  <c r="E930" i="1"/>
  <c r="E1002" i="1"/>
  <c r="E1074" i="1"/>
  <c r="E43" i="1"/>
  <c r="E103" i="1"/>
  <c r="E19" i="1" s="1"/>
  <c r="E331" i="1"/>
  <c r="E295" i="1"/>
  <c r="E619" i="1"/>
  <c r="E655" i="1"/>
  <c r="E703" i="1"/>
  <c r="E751" i="1"/>
  <c r="E871" i="1"/>
  <c r="E931" i="1"/>
  <c r="E823" i="1" s="1"/>
  <c r="E1003" i="1"/>
  <c r="E1075" i="1"/>
  <c r="E44" i="1"/>
  <c r="E104" i="1"/>
  <c r="E332" i="1"/>
  <c r="E296" i="1" s="1"/>
  <c r="E620" i="1"/>
  <c r="E656" i="1"/>
  <c r="E704" i="1"/>
  <c r="E752" i="1"/>
  <c r="E872" i="1"/>
  <c r="E932" i="1"/>
  <c r="E1004" i="1"/>
  <c r="E1076" i="1"/>
  <c r="E45" i="1"/>
  <c r="E105" i="1"/>
  <c r="E333" i="1"/>
  <c r="E297" i="1" s="1"/>
  <c r="E621" i="1"/>
  <c r="E657" i="1"/>
  <c r="E705" i="1"/>
  <c r="E753" i="1"/>
  <c r="E873" i="1"/>
  <c r="E933" i="1"/>
  <c r="E1005" i="1"/>
  <c r="E1077" i="1"/>
  <c r="E46" i="1"/>
  <c r="E106" i="1"/>
  <c r="E334" i="1"/>
  <c r="E298" i="1" s="1"/>
  <c r="E622" i="1"/>
  <c r="E658" i="1"/>
  <c r="E706" i="1"/>
  <c r="E754" i="1"/>
  <c r="E874" i="1"/>
  <c r="E934" i="1"/>
  <c r="E1006" i="1"/>
  <c r="E1078" i="1"/>
  <c r="E47" i="1"/>
  <c r="E107" i="1"/>
  <c r="E335" i="1"/>
  <c r="E299" i="1" s="1"/>
  <c r="E623" i="1"/>
  <c r="E659" i="1"/>
  <c r="E707" i="1"/>
  <c r="E755" i="1"/>
  <c r="E875" i="1"/>
  <c r="E935" i="1"/>
  <c r="E1007" i="1"/>
  <c r="E1079" i="1"/>
  <c r="E48" i="1"/>
  <c r="E108" i="1"/>
  <c r="E336" i="1"/>
  <c r="E624" i="1"/>
  <c r="E660" i="1"/>
  <c r="E708" i="1"/>
  <c r="E756" i="1"/>
  <c r="E876" i="1"/>
  <c r="E936" i="1"/>
  <c r="E1080" i="1"/>
  <c r="L42" i="1"/>
  <c r="L102" i="1"/>
  <c r="L330" i="1"/>
  <c r="L618" i="1"/>
  <c r="L654" i="1"/>
  <c r="L702" i="1"/>
  <c r="L750" i="1"/>
  <c r="L870" i="1"/>
  <c r="L930" i="1"/>
  <c r="L1002" i="1"/>
  <c r="L1074" i="1"/>
  <c r="L43" i="1"/>
  <c r="L103" i="1"/>
  <c r="L331" i="1"/>
  <c r="L295" i="1" s="1"/>
  <c r="L619" i="1"/>
  <c r="L655" i="1"/>
  <c r="L703" i="1"/>
  <c r="L751" i="1"/>
  <c r="L871" i="1"/>
  <c r="L931" i="1"/>
  <c r="L1003" i="1"/>
  <c r="L1075" i="1"/>
  <c r="L44" i="1"/>
  <c r="L104" i="1"/>
  <c r="L332" i="1"/>
  <c r="L620" i="1"/>
  <c r="L656" i="1"/>
  <c r="L704" i="1"/>
  <c r="L752" i="1"/>
  <c r="L872" i="1"/>
  <c r="L932" i="1"/>
  <c r="L1004" i="1"/>
  <c r="L1076" i="1"/>
  <c r="L45" i="1"/>
  <c r="K45" i="1" s="1"/>
  <c r="L105" i="1"/>
  <c r="L333" i="1"/>
  <c r="L297" i="1" s="1"/>
  <c r="L621" i="1"/>
  <c r="L657" i="1"/>
  <c r="L705" i="1"/>
  <c r="L753" i="1"/>
  <c r="L873" i="1"/>
  <c r="L933" i="1"/>
  <c r="L929" i="1" s="1"/>
  <c r="L1005" i="1"/>
  <c r="L1077" i="1"/>
  <c r="L46" i="1"/>
  <c r="L106" i="1"/>
  <c r="L334" i="1"/>
  <c r="L622" i="1"/>
  <c r="L658" i="1"/>
  <c r="L706" i="1"/>
  <c r="L754" i="1"/>
  <c r="L874" i="1"/>
  <c r="L934" i="1"/>
  <c r="L1006" i="1"/>
  <c r="L1078" i="1"/>
  <c r="L47" i="1"/>
  <c r="L107" i="1"/>
  <c r="L335" i="1"/>
  <c r="L623" i="1"/>
  <c r="L659" i="1"/>
  <c r="L707" i="1"/>
  <c r="L755" i="1"/>
  <c r="L875" i="1"/>
  <c r="L935" i="1"/>
  <c r="L1007" i="1"/>
  <c r="L1079" i="1"/>
  <c r="L48" i="1"/>
  <c r="L108" i="1"/>
  <c r="L336" i="1"/>
  <c r="L624" i="1"/>
  <c r="L660" i="1"/>
  <c r="L708" i="1"/>
  <c r="L756" i="1"/>
  <c r="L876" i="1"/>
  <c r="L936" i="1"/>
  <c r="L1008" i="1"/>
  <c r="L1080" i="1"/>
  <c r="M42" i="1"/>
  <c r="M102" i="1"/>
  <c r="M330" i="1"/>
  <c r="M294" i="1" s="1"/>
  <c r="M618" i="1"/>
  <c r="M654" i="1"/>
  <c r="M702" i="1"/>
  <c r="M750" i="1"/>
  <c r="M870" i="1"/>
  <c r="M930" i="1"/>
  <c r="M1002" i="1"/>
  <c r="M1074" i="1"/>
  <c r="M43" i="1"/>
  <c r="M103" i="1"/>
  <c r="M331" i="1"/>
  <c r="M295" i="1" s="1"/>
  <c r="M619" i="1"/>
  <c r="M655" i="1"/>
  <c r="M703" i="1"/>
  <c r="M751" i="1"/>
  <c r="M871" i="1"/>
  <c r="M931" i="1"/>
  <c r="M1003" i="1"/>
  <c r="M1075" i="1"/>
  <c r="M44" i="1"/>
  <c r="M104" i="1"/>
  <c r="M332" i="1"/>
  <c r="M296" i="1" s="1"/>
  <c r="M620" i="1"/>
  <c r="M656" i="1"/>
  <c r="M704" i="1"/>
  <c r="M752" i="1"/>
  <c r="M872" i="1"/>
  <c r="M932" i="1"/>
  <c r="M1004" i="1"/>
  <c r="M1076" i="1"/>
  <c r="M45" i="1"/>
  <c r="M105" i="1"/>
  <c r="M333" i="1"/>
  <c r="M621" i="1"/>
  <c r="M657" i="1"/>
  <c r="M705" i="1"/>
  <c r="M753" i="1"/>
  <c r="M873" i="1"/>
  <c r="M933" i="1"/>
  <c r="M1005" i="1"/>
  <c r="M1077" i="1"/>
  <c r="M46" i="1"/>
  <c r="M106" i="1"/>
  <c r="M334" i="1"/>
  <c r="M298" i="1" s="1"/>
  <c r="M622" i="1"/>
  <c r="M658" i="1"/>
  <c r="M706" i="1"/>
  <c r="M754" i="1"/>
  <c r="M874" i="1"/>
  <c r="M934" i="1"/>
  <c r="M1006" i="1"/>
  <c r="M1078" i="1"/>
  <c r="M47" i="1"/>
  <c r="M107" i="1"/>
  <c r="M335" i="1"/>
  <c r="M299" i="1" s="1"/>
  <c r="M623" i="1"/>
  <c r="M659" i="1"/>
  <c r="M707" i="1"/>
  <c r="M755" i="1"/>
  <c r="M875" i="1"/>
  <c r="M935" i="1"/>
  <c r="M1007" i="1"/>
  <c r="M1079" i="1"/>
  <c r="M48" i="1"/>
  <c r="M108" i="1"/>
  <c r="M336" i="1"/>
  <c r="M300" i="1" s="1"/>
  <c r="M624" i="1"/>
  <c r="M660" i="1"/>
  <c r="M708" i="1"/>
  <c r="M756" i="1"/>
  <c r="M876" i="1"/>
  <c r="M936" i="1"/>
  <c r="M1008" i="1"/>
  <c r="M1080" i="1"/>
  <c r="N42" i="1"/>
  <c r="N102" i="1"/>
  <c r="N330" i="1"/>
  <c r="N294" i="1" s="1"/>
  <c r="N618" i="1"/>
  <c r="N654" i="1"/>
  <c r="N702" i="1"/>
  <c r="N750" i="1"/>
  <c r="N870" i="1"/>
  <c r="N930" i="1"/>
  <c r="N1002" i="1"/>
  <c r="N1074" i="1"/>
  <c r="N43" i="1"/>
  <c r="N103" i="1"/>
  <c r="N331" i="1"/>
  <c r="N619" i="1"/>
  <c r="N655" i="1"/>
  <c r="N703" i="1"/>
  <c r="N751" i="1"/>
  <c r="N871" i="1"/>
  <c r="N931" i="1"/>
  <c r="N1003" i="1"/>
  <c r="N1075" i="1"/>
  <c r="N44" i="1"/>
  <c r="N104" i="1"/>
  <c r="N332" i="1"/>
  <c r="N296" i="1" s="1"/>
  <c r="N620" i="1"/>
  <c r="N656" i="1"/>
  <c r="N704" i="1"/>
  <c r="N752" i="1"/>
  <c r="N872" i="1"/>
  <c r="N932" i="1"/>
  <c r="N1004" i="1"/>
  <c r="N1076" i="1"/>
  <c r="N45" i="1"/>
  <c r="N105" i="1"/>
  <c r="N333" i="1"/>
  <c r="N297" i="1" s="1"/>
  <c r="N621" i="1"/>
  <c r="N657" i="1"/>
  <c r="N705" i="1"/>
  <c r="N753" i="1"/>
  <c r="N873" i="1"/>
  <c r="N933" i="1"/>
  <c r="N1005" i="1"/>
  <c r="N1077" i="1"/>
  <c r="N46" i="1"/>
  <c r="N106" i="1"/>
  <c r="N334" i="1"/>
  <c r="N298" i="1" s="1"/>
  <c r="N622" i="1"/>
  <c r="N658" i="1"/>
  <c r="N706" i="1"/>
  <c r="N754" i="1"/>
  <c r="N874" i="1"/>
  <c r="N934" i="1"/>
  <c r="N1006" i="1"/>
  <c r="N1078" i="1"/>
  <c r="N47" i="1"/>
  <c r="N107" i="1"/>
  <c r="N335" i="1"/>
  <c r="N299" i="1" s="1"/>
  <c r="N623" i="1"/>
  <c r="N659" i="1"/>
  <c r="N707" i="1"/>
  <c r="N755" i="1"/>
  <c r="N875" i="1"/>
  <c r="N935" i="1"/>
  <c r="N827" i="1" s="1"/>
  <c r="N1007" i="1"/>
  <c r="N1079" i="1"/>
  <c r="N48" i="1"/>
  <c r="N108" i="1"/>
  <c r="N336" i="1"/>
  <c r="N300" i="1" s="1"/>
  <c r="N624" i="1"/>
  <c r="N660" i="1"/>
  <c r="N708" i="1"/>
  <c r="N756" i="1"/>
  <c r="N876" i="1"/>
  <c r="N936" i="1"/>
  <c r="N1008" i="1"/>
  <c r="N1080" i="1"/>
  <c r="O42" i="1"/>
  <c r="O102" i="1"/>
  <c r="O330" i="1"/>
  <c r="O294" i="1" s="1"/>
  <c r="O618" i="1"/>
  <c r="O654" i="1"/>
  <c r="O702" i="1"/>
  <c r="O750" i="1"/>
  <c r="O870" i="1"/>
  <c r="O930" i="1"/>
  <c r="O822" i="1" s="1"/>
  <c r="O1002" i="1"/>
  <c r="O1074" i="1"/>
  <c r="O43" i="1"/>
  <c r="O103" i="1"/>
  <c r="O331" i="1"/>
  <c r="O295" i="1" s="1"/>
  <c r="O619" i="1"/>
  <c r="O655" i="1"/>
  <c r="O703" i="1"/>
  <c r="O751" i="1"/>
  <c r="O871" i="1"/>
  <c r="O931" i="1"/>
  <c r="O1003" i="1"/>
  <c r="O1075" i="1"/>
  <c r="O44" i="1"/>
  <c r="O104" i="1"/>
  <c r="O332" i="1"/>
  <c r="O296" i="1" s="1"/>
  <c r="O620" i="1"/>
  <c r="O656" i="1"/>
  <c r="O704" i="1"/>
  <c r="O752" i="1"/>
  <c r="O872" i="1"/>
  <c r="O932" i="1"/>
  <c r="O1004" i="1"/>
  <c r="O1076" i="1"/>
  <c r="O45" i="1"/>
  <c r="O105" i="1"/>
  <c r="O333" i="1"/>
  <c r="O621" i="1"/>
  <c r="O657" i="1"/>
  <c r="O705" i="1"/>
  <c r="O753" i="1"/>
  <c r="O873" i="1"/>
  <c r="O933" i="1"/>
  <c r="O1005" i="1"/>
  <c r="O1077" i="1"/>
  <c r="O46" i="1"/>
  <c r="O106" i="1"/>
  <c r="O334" i="1"/>
  <c r="O298" i="1" s="1"/>
  <c r="O622" i="1"/>
  <c r="O658" i="1"/>
  <c r="O706" i="1"/>
  <c r="O754" i="1"/>
  <c r="O874" i="1"/>
  <c r="O934" i="1"/>
  <c r="O1006" i="1"/>
  <c r="O1078" i="1"/>
  <c r="O47" i="1"/>
  <c r="O107" i="1"/>
  <c r="O335" i="1"/>
  <c r="O299" i="1" s="1"/>
  <c r="O623" i="1"/>
  <c r="K623" i="1" s="1"/>
  <c r="S623" i="1" s="1"/>
  <c r="O659" i="1"/>
  <c r="O707" i="1"/>
  <c r="O755" i="1"/>
  <c r="O875" i="1"/>
  <c r="O935" i="1"/>
  <c r="O1007" i="1"/>
  <c r="O1079" i="1"/>
  <c r="O48" i="1"/>
  <c r="O108" i="1"/>
  <c r="O336" i="1"/>
  <c r="O300" i="1" s="1"/>
  <c r="O624" i="1"/>
  <c r="O660" i="1"/>
  <c r="O708" i="1"/>
  <c r="O756" i="1"/>
  <c r="O876" i="1"/>
  <c r="O936" i="1"/>
  <c r="O1008" i="1"/>
  <c r="O1080" i="1"/>
  <c r="E49" i="1"/>
  <c r="E109" i="1"/>
  <c r="E337" i="1"/>
  <c r="E301" i="1" s="1"/>
  <c r="E625" i="1"/>
  <c r="E661" i="1"/>
  <c r="E709" i="1"/>
  <c r="E757" i="1"/>
  <c r="E877" i="1"/>
  <c r="E937" i="1"/>
  <c r="E1009" i="1"/>
  <c r="E1081" i="1"/>
  <c r="L49" i="1"/>
  <c r="L109" i="1"/>
  <c r="L337" i="1"/>
  <c r="L301" i="1" s="1"/>
  <c r="L625" i="1"/>
  <c r="L661" i="1"/>
  <c r="L709" i="1"/>
  <c r="L757" i="1"/>
  <c r="L877" i="1"/>
  <c r="L937" i="1"/>
  <c r="L1009" i="1"/>
  <c r="L1081" i="1"/>
  <c r="M49" i="1"/>
  <c r="M109" i="1"/>
  <c r="M337" i="1"/>
  <c r="M625" i="1"/>
  <c r="M661" i="1"/>
  <c r="M709" i="1"/>
  <c r="M757" i="1"/>
  <c r="M877" i="1"/>
  <c r="M937" i="1"/>
  <c r="M1009" i="1"/>
  <c r="M1081" i="1"/>
  <c r="N49" i="1"/>
  <c r="N109" i="1"/>
  <c r="N337" i="1"/>
  <c r="N301" i="1" s="1"/>
  <c r="N625" i="1"/>
  <c r="N661" i="1"/>
  <c r="N709" i="1"/>
  <c r="N757" i="1"/>
  <c r="N877" i="1"/>
  <c r="N937" i="1"/>
  <c r="N1009" i="1"/>
  <c r="N1081" i="1"/>
  <c r="O49" i="1"/>
  <c r="O109" i="1"/>
  <c r="O337" i="1"/>
  <c r="O301" i="1" s="1"/>
  <c r="O625" i="1"/>
  <c r="O661" i="1"/>
  <c r="O709" i="1"/>
  <c r="O757" i="1"/>
  <c r="O877" i="1"/>
  <c r="O937" i="1"/>
  <c r="O1009" i="1"/>
  <c r="K1009" i="1" s="1"/>
  <c r="S1009" i="1" s="1"/>
  <c r="O1081" i="1"/>
  <c r="E50" i="1"/>
  <c r="E110" i="1"/>
  <c r="E338" i="1"/>
  <c r="E302" i="1" s="1"/>
  <c r="E626" i="1"/>
  <c r="E662" i="1"/>
  <c r="E710" i="1"/>
  <c r="E758" i="1"/>
  <c r="E878" i="1"/>
  <c r="E938" i="1"/>
  <c r="E1010" i="1"/>
  <c r="E1082" i="1"/>
  <c r="L50" i="1"/>
  <c r="L110" i="1"/>
  <c r="L338" i="1"/>
  <c r="L626" i="1"/>
  <c r="L662" i="1"/>
  <c r="L710" i="1"/>
  <c r="L758" i="1"/>
  <c r="L878" i="1"/>
  <c r="L938" i="1"/>
  <c r="L1010" i="1"/>
  <c r="L1082" i="1"/>
  <c r="M50" i="1"/>
  <c r="M110" i="1"/>
  <c r="M338" i="1"/>
  <c r="M302" i="1" s="1"/>
  <c r="M626" i="1"/>
  <c r="M662" i="1"/>
  <c r="M710" i="1"/>
  <c r="M758" i="1"/>
  <c r="M878" i="1"/>
  <c r="M938" i="1"/>
  <c r="M1010" i="1"/>
  <c r="M1082" i="1"/>
  <c r="N50" i="1"/>
  <c r="N110" i="1"/>
  <c r="N338" i="1"/>
  <c r="N302" i="1" s="1"/>
  <c r="N626" i="1"/>
  <c r="N662" i="1"/>
  <c r="N710" i="1"/>
  <c r="N758" i="1"/>
  <c r="N878" i="1"/>
  <c r="N938" i="1"/>
  <c r="N1010" i="1"/>
  <c r="N1082" i="1"/>
  <c r="O50" i="1"/>
  <c r="O110" i="1"/>
  <c r="O338" i="1"/>
  <c r="O302" i="1" s="1"/>
  <c r="O626" i="1"/>
  <c r="O662" i="1"/>
  <c r="O710" i="1"/>
  <c r="O758" i="1"/>
  <c r="O878" i="1"/>
  <c r="O938" i="1"/>
  <c r="O1010" i="1"/>
  <c r="O1082" i="1"/>
  <c r="E51" i="1"/>
  <c r="E111" i="1"/>
  <c r="E339" i="1"/>
  <c r="E303" i="1" s="1"/>
  <c r="E627" i="1"/>
  <c r="E663" i="1"/>
  <c r="E711" i="1"/>
  <c r="E759" i="1"/>
  <c r="E879" i="1"/>
  <c r="E939" i="1"/>
  <c r="E1011" i="1"/>
  <c r="E1083" i="1"/>
  <c r="L51" i="1"/>
  <c r="L111" i="1"/>
  <c r="L339" i="1"/>
  <c r="L303" i="1" s="1"/>
  <c r="L627" i="1"/>
  <c r="L663" i="1"/>
  <c r="L711" i="1"/>
  <c r="L759" i="1"/>
  <c r="L879" i="1"/>
  <c r="L939" i="1"/>
  <c r="L1011" i="1"/>
  <c r="L1083" i="1"/>
  <c r="M51" i="1"/>
  <c r="M111" i="1"/>
  <c r="M339" i="1"/>
  <c r="M303" i="1" s="1"/>
  <c r="M627" i="1"/>
  <c r="M663" i="1"/>
  <c r="M711" i="1"/>
  <c r="M759" i="1"/>
  <c r="M879" i="1"/>
  <c r="M939" i="1"/>
  <c r="M1011" i="1"/>
  <c r="M1083" i="1"/>
  <c r="N51" i="1"/>
  <c r="N111" i="1"/>
  <c r="N339" i="1"/>
  <c r="N303" i="1" s="1"/>
  <c r="N627" i="1"/>
  <c r="N663" i="1"/>
  <c r="N711" i="1"/>
  <c r="N759" i="1"/>
  <c r="N879" i="1"/>
  <c r="N939" i="1"/>
  <c r="N1011" i="1"/>
  <c r="N1083" i="1"/>
  <c r="O51" i="1"/>
  <c r="O111" i="1"/>
  <c r="O339" i="1"/>
  <c r="O303" i="1" s="1"/>
  <c r="O627" i="1"/>
  <c r="O663" i="1"/>
  <c r="O711" i="1"/>
  <c r="O759" i="1"/>
  <c r="O879" i="1"/>
  <c r="O939" i="1"/>
  <c r="O1011" i="1"/>
  <c r="O1083" i="1"/>
  <c r="E29" i="1"/>
  <c r="E28" i="1" s="1"/>
  <c r="L29" i="1"/>
  <c r="L28" i="1" s="1"/>
  <c r="M29" i="1"/>
  <c r="M28" i="1" s="1"/>
  <c r="N29" i="1"/>
  <c r="N28" i="1" s="1"/>
  <c r="O29" i="1"/>
  <c r="O28" i="1" s="1"/>
  <c r="K30" i="1"/>
  <c r="S30" i="1" s="1"/>
  <c r="K31" i="1"/>
  <c r="S31" i="1" s="1"/>
  <c r="K32" i="1"/>
  <c r="S32" i="1" s="1"/>
  <c r="K33" i="1"/>
  <c r="S33" i="1" s="1"/>
  <c r="K34" i="1"/>
  <c r="S34" i="1" s="1"/>
  <c r="K35" i="1"/>
  <c r="S35" i="1" s="1"/>
  <c r="K36" i="1"/>
  <c r="S36" i="1" s="1"/>
  <c r="K37" i="1"/>
  <c r="S37" i="1" s="1"/>
  <c r="K38" i="1"/>
  <c r="S38" i="1" s="1"/>
  <c r="K39" i="1"/>
  <c r="S39" i="1" s="1"/>
  <c r="E53" i="1"/>
  <c r="E52" i="1" s="1"/>
  <c r="L53" i="1"/>
  <c r="L52" i="1" s="1"/>
  <c r="M53" i="1"/>
  <c r="M52" i="1" s="1"/>
  <c r="N53" i="1"/>
  <c r="N52" i="1" s="1"/>
  <c r="O53" i="1"/>
  <c r="O52" i="1" s="1"/>
  <c r="K54" i="1"/>
  <c r="S54" i="1" s="1"/>
  <c r="K55" i="1"/>
  <c r="S55" i="1" s="1"/>
  <c r="K56" i="1"/>
  <c r="S56" i="1" s="1"/>
  <c r="K57" i="1"/>
  <c r="S57" i="1" s="1"/>
  <c r="K58" i="1"/>
  <c r="S58" i="1" s="1"/>
  <c r="K59" i="1"/>
  <c r="S59" i="1" s="1"/>
  <c r="K60" i="1"/>
  <c r="S60" i="1" s="1"/>
  <c r="K61" i="1"/>
  <c r="S61" i="1" s="1"/>
  <c r="K62" i="1"/>
  <c r="S62" i="1" s="1"/>
  <c r="K63" i="1"/>
  <c r="S63" i="1" s="1"/>
  <c r="E65" i="1"/>
  <c r="E64" i="1" s="1"/>
  <c r="L65" i="1"/>
  <c r="L64" i="1" s="1"/>
  <c r="M65" i="1"/>
  <c r="M64" i="1" s="1"/>
  <c r="N65" i="1"/>
  <c r="N64" i="1" s="1"/>
  <c r="O65" i="1"/>
  <c r="O64" i="1" s="1"/>
  <c r="K66" i="1"/>
  <c r="S66" i="1" s="1"/>
  <c r="K67" i="1"/>
  <c r="S67" i="1" s="1"/>
  <c r="K68" i="1"/>
  <c r="S68" i="1" s="1"/>
  <c r="K69" i="1"/>
  <c r="S69" i="1" s="1"/>
  <c r="K70" i="1"/>
  <c r="S70" i="1" s="1"/>
  <c r="K71" i="1"/>
  <c r="S71" i="1" s="1"/>
  <c r="K72" i="1"/>
  <c r="S72" i="1" s="1"/>
  <c r="K73" i="1"/>
  <c r="S73" i="1" s="1"/>
  <c r="K74" i="1"/>
  <c r="S74" i="1" s="1"/>
  <c r="K75" i="1"/>
  <c r="S75" i="1" s="1"/>
  <c r="E77" i="1"/>
  <c r="E76" i="1" s="1"/>
  <c r="L77" i="1"/>
  <c r="L76" i="1" s="1"/>
  <c r="M77" i="1"/>
  <c r="M76" i="1" s="1"/>
  <c r="N77" i="1"/>
  <c r="N76" i="1" s="1"/>
  <c r="O77" i="1"/>
  <c r="O76" i="1" s="1"/>
  <c r="K78" i="1"/>
  <c r="S78" i="1" s="1"/>
  <c r="K79" i="1"/>
  <c r="S79" i="1" s="1"/>
  <c r="K80" i="1"/>
  <c r="S80" i="1" s="1"/>
  <c r="K81" i="1"/>
  <c r="S81" i="1" s="1"/>
  <c r="K82" i="1"/>
  <c r="S82" i="1" s="1"/>
  <c r="K83" i="1"/>
  <c r="S83" i="1" s="1"/>
  <c r="K84" i="1"/>
  <c r="S84" i="1" s="1"/>
  <c r="K85" i="1"/>
  <c r="S85" i="1" s="1"/>
  <c r="K86" i="1"/>
  <c r="S86" i="1" s="1"/>
  <c r="K87" i="1"/>
  <c r="S87" i="1" s="1"/>
  <c r="E89" i="1"/>
  <c r="E88" i="1" s="1"/>
  <c r="L89" i="1"/>
  <c r="L88" i="1" s="1"/>
  <c r="M89" i="1"/>
  <c r="M88" i="1" s="1"/>
  <c r="N89" i="1"/>
  <c r="N88" i="1" s="1"/>
  <c r="O89" i="1"/>
  <c r="O88" i="1" s="1"/>
  <c r="K90" i="1"/>
  <c r="S90" i="1" s="1"/>
  <c r="K91" i="1"/>
  <c r="S91" i="1" s="1"/>
  <c r="K92" i="1"/>
  <c r="S92" i="1" s="1"/>
  <c r="K93" i="1"/>
  <c r="S93" i="1" s="1"/>
  <c r="K94" i="1"/>
  <c r="S94" i="1" s="1"/>
  <c r="K95" i="1"/>
  <c r="S95" i="1" s="1"/>
  <c r="K96" i="1"/>
  <c r="S96" i="1" s="1"/>
  <c r="K97" i="1"/>
  <c r="S97" i="1" s="1"/>
  <c r="K98" i="1"/>
  <c r="S98" i="1" s="1"/>
  <c r="K99" i="1"/>
  <c r="S99" i="1" s="1"/>
  <c r="E113" i="1"/>
  <c r="E112" i="1" s="1"/>
  <c r="L113" i="1"/>
  <c r="L112" i="1" s="1"/>
  <c r="M113" i="1"/>
  <c r="N113" i="1"/>
  <c r="N112" i="1" s="1"/>
  <c r="O113" i="1"/>
  <c r="O112" i="1" s="1"/>
  <c r="S114" i="1"/>
  <c r="S115" i="1"/>
  <c r="S116" i="1"/>
  <c r="S117" i="1"/>
  <c r="S118" i="1"/>
  <c r="S119" i="1"/>
  <c r="S120" i="1"/>
  <c r="S121" i="1"/>
  <c r="S122" i="1"/>
  <c r="S123" i="1"/>
  <c r="E125" i="1"/>
  <c r="L125" i="1"/>
  <c r="L124" i="1" s="1"/>
  <c r="M125" i="1"/>
  <c r="M124" i="1" s="1"/>
  <c r="N125" i="1"/>
  <c r="N124" i="1" s="1"/>
  <c r="O125" i="1"/>
  <c r="O124" i="1" s="1"/>
  <c r="K126" i="1"/>
  <c r="S126" i="1" s="1"/>
  <c r="K127" i="1"/>
  <c r="S127" i="1" s="1"/>
  <c r="K128" i="1"/>
  <c r="S128" i="1" s="1"/>
  <c r="K129" i="1"/>
  <c r="S129" i="1" s="1"/>
  <c r="K130" i="1"/>
  <c r="S130" i="1" s="1"/>
  <c r="K131" i="1"/>
  <c r="S131" i="1" s="1"/>
  <c r="K132" i="1"/>
  <c r="S132" i="1" s="1"/>
  <c r="K133" i="1"/>
  <c r="S133" i="1" s="1"/>
  <c r="K134" i="1"/>
  <c r="S134" i="1" s="1"/>
  <c r="K135" i="1"/>
  <c r="S135" i="1" s="1"/>
  <c r="E137" i="1"/>
  <c r="E136" i="1" s="1"/>
  <c r="L137" i="1"/>
  <c r="L136" i="1" s="1"/>
  <c r="M137" i="1"/>
  <c r="M136" i="1" s="1"/>
  <c r="N137" i="1"/>
  <c r="N136" i="1" s="1"/>
  <c r="O137" i="1"/>
  <c r="O136" i="1" s="1"/>
  <c r="K138" i="1"/>
  <c r="S138" i="1" s="1"/>
  <c r="K139" i="1"/>
  <c r="S139" i="1" s="1"/>
  <c r="K140" i="1"/>
  <c r="S140" i="1" s="1"/>
  <c r="K141" i="1"/>
  <c r="S141" i="1" s="1"/>
  <c r="K142" i="1"/>
  <c r="S142" i="1" s="1"/>
  <c r="K143" i="1"/>
  <c r="S143" i="1" s="1"/>
  <c r="K144" i="1"/>
  <c r="S144" i="1" s="1"/>
  <c r="K145" i="1"/>
  <c r="S145" i="1" s="1"/>
  <c r="K146" i="1"/>
  <c r="S146" i="1" s="1"/>
  <c r="K147" i="1"/>
  <c r="S147" i="1" s="1"/>
  <c r="E149" i="1"/>
  <c r="E148" i="1" s="1"/>
  <c r="L149" i="1"/>
  <c r="L148" i="1" s="1"/>
  <c r="M149" i="1"/>
  <c r="M148" i="1" s="1"/>
  <c r="N149" i="1"/>
  <c r="N148" i="1" s="1"/>
  <c r="O149" i="1"/>
  <c r="O148" i="1" s="1"/>
  <c r="K150" i="1"/>
  <c r="S150" i="1" s="1"/>
  <c r="K151" i="1"/>
  <c r="S151" i="1" s="1"/>
  <c r="K152" i="1"/>
  <c r="S152" i="1" s="1"/>
  <c r="K153" i="1"/>
  <c r="S153" i="1" s="1"/>
  <c r="K154" i="1"/>
  <c r="S154" i="1" s="1"/>
  <c r="K155" i="1"/>
  <c r="S155" i="1" s="1"/>
  <c r="K156" i="1"/>
  <c r="S156" i="1" s="1"/>
  <c r="K157" i="1"/>
  <c r="S157" i="1" s="1"/>
  <c r="K158" i="1"/>
  <c r="S158" i="1" s="1"/>
  <c r="K159" i="1"/>
  <c r="S159" i="1" s="1"/>
  <c r="E161" i="1"/>
  <c r="E160" i="1" s="1"/>
  <c r="L161" i="1"/>
  <c r="L160" i="1" s="1"/>
  <c r="M161" i="1"/>
  <c r="M160" i="1" s="1"/>
  <c r="N161" i="1"/>
  <c r="N160" i="1" s="1"/>
  <c r="O161" i="1"/>
  <c r="O160" i="1" s="1"/>
  <c r="K162" i="1"/>
  <c r="S162" i="1" s="1"/>
  <c r="K163" i="1"/>
  <c r="S163" i="1" s="1"/>
  <c r="K164" i="1"/>
  <c r="S164" i="1" s="1"/>
  <c r="K165" i="1"/>
  <c r="S165" i="1" s="1"/>
  <c r="K166" i="1"/>
  <c r="S166" i="1" s="1"/>
  <c r="K167" i="1"/>
  <c r="S167" i="1" s="1"/>
  <c r="K168" i="1"/>
  <c r="S168" i="1" s="1"/>
  <c r="K169" i="1"/>
  <c r="S169" i="1" s="1"/>
  <c r="K170" i="1"/>
  <c r="S170" i="1" s="1"/>
  <c r="K171" i="1"/>
  <c r="S171" i="1" s="1"/>
  <c r="E173" i="1"/>
  <c r="E172" i="1" s="1"/>
  <c r="L173" i="1"/>
  <c r="L172" i="1" s="1"/>
  <c r="M173" i="1"/>
  <c r="M172" i="1" s="1"/>
  <c r="N173" i="1"/>
  <c r="N172" i="1" s="1"/>
  <c r="O173" i="1"/>
  <c r="O172" i="1" s="1"/>
  <c r="K174" i="1"/>
  <c r="S174" i="1" s="1"/>
  <c r="K175" i="1"/>
  <c r="S175" i="1" s="1"/>
  <c r="K176" i="1"/>
  <c r="S176" i="1" s="1"/>
  <c r="K177" i="1"/>
  <c r="S177" i="1" s="1"/>
  <c r="K178" i="1"/>
  <c r="S178" i="1" s="1"/>
  <c r="K179" i="1"/>
  <c r="S179" i="1" s="1"/>
  <c r="K180" i="1"/>
  <c r="S180" i="1" s="1"/>
  <c r="K181" i="1"/>
  <c r="S181" i="1" s="1"/>
  <c r="K182" i="1"/>
  <c r="S182" i="1" s="1"/>
  <c r="K183" i="1"/>
  <c r="S183" i="1" s="1"/>
  <c r="E185" i="1"/>
  <c r="E184" i="1" s="1"/>
  <c r="L185" i="1"/>
  <c r="L184" i="1" s="1"/>
  <c r="M185" i="1"/>
  <c r="M184" i="1" s="1"/>
  <c r="N185" i="1"/>
  <c r="N184" i="1" s="1"/>
  <c r="O185" i="1"/>
  <c r="O184" i="1" s="1"/>
  <c r="K186" i="1"/>
  <c r="S186" i="1" s="1"/>
  <c r="K187" i="1"/>
  <c r="S187" i="1" s="1"/>
  <c r="K188" i="1"/>
  <c r="S188" i="1" s="1"/>
  <c r="K189" i="1"/>
  <c r="S189" i="1" s="1"/>
  <c r="K190" i="1"/>
  <c r="S190" i="1" s="1"/>
  <c r="K191" i="1"/>
  <c r="S191" i="1" s="1"/>
  <c r="K192" i="1"/>
  <c r="S192" i="1" s="1"/>
  <c r="K193" i="1"/>
  <c r="S193" i="1" s="1"/>
  <c r="K194" i="1"/>
  <c r="S194" i="1" s="1"/>
  <c r="K195" i="1"/>
  <c r="S195" i="1" s="1"/>
  <c r="E197" i="1"/>
  <c r="E196" i="1" s="1"/>
  <c r="L197" i="1"/>
  <c r="L196" i="1" s="1"/>
  <c r="M197" i="1"/>
  <c r="M196" i="1" s="1"/>
  <c r="N197" i="1"/>
  <c r="N196" i="1" s="1"/>
  <c r="O197" i="1"/>
  <c r="O196" i="1" s="1"/>
  <c r="K198" i="1"/>
  <c r="S198" i="1" s="1"/>
  <c r="K199" i="1"/>
  <c r="S199" i="1" s="1"/>
  <c r="K200" i="1"/>
  <c r="S200" i="1" s="1"/>
  <c r="K201" i="1"/>
  <c r="S201" i="1" s="1"/>
  <c r="K202" i="1"/>
  <c r="S202" i="1" s="1"/>
  <c r="K203" i="1"/>
  <c r="S203" i="1" s="1"/>
  <c r="K204" i="1"/>
  <c r="S204" i="1" s="1"/>
  <c r="K205" i="1"/>
  <c r="S205" i="1" s="1"/>
  <c r="K206" i="1"/>
  <c r="S206" i="1" s="1"/>
  <c r="K207" i="1"/>
  <c r="S207" i="1" s="1"/>
  <c r="E209" i="1"/>
  <c r="E208" i="1" s="1"/>
  <c r="L209" i="1"/>
  <c r="L208" i="1" s="1"/>
  <c r="M209" i="1"/>
  <c r="M208" i="1" s="1"/>
  <c r="N209" i="1"/>
  <c r="N208" i="1" s="1"/>
  <c r="O209" i="1"/>
  <c r="O208" i="1" s="1"/>
  <c r="K210" i="1"/>
  <c r="S210" i="1" s="1"/>
  <c r="K211" i="1"/>
  <c r="S211" i="1" s="1"/>
  <c r="K212" i="1"/>
  <c r="S212" i="1" s="1"/>
  <c r="K213" i="1"/>
  <c r="S213" i="1" s="1"/>
  <c r="K214" i="1"/>
  <c r="S214" i="1" s="1"/>
  <c r="K215" i="1"/>
  <c r="S215" i="1" s="1"/>
  <c r="K216" i="1"/>
  <c r="S216" i="1" s="1"/>
  <c r="K217" i="1"/>
  <c r="S217" i="1" s="1"/>
  <c r="K218" i="1"/>
  <c r="S218" i="1" s="1"/>
  <c r="K219" i="1"/>
  <c r="S219" i="1" s="1"/>
  <c r="E221" i="1"/>
  <c r="E220" i="1" s="1"/>
  <c r="L221" i="1"/>
  <c r="L220" i="1" s="1"/>
  <c r="M221" i="1"/>
  <c r="M220" i="1" s="1"/>
  <c r="N221" i="1"/>
  <c r="N220" i="1" s="1"/>
  <c r="O221" i="1"/>
  <c r="O220" i="1" s="1"/>
  <c r="K222" i="1"/>
  <c r="S222" i="1" s="1"/>
  <c r="K223" i="1"/>
  <c r="S223" i="1" s="1"/>
  <c r="K224" i="1"/>
  <c r="S224" i="1" s="1"/>
  <c r="K225" i="1"/>
  <c r="S225" i="1" s="1"/>
  <c r="K226" i="1"/>
  <c r="S226" i="1" s="1"/>
  <c r="K227" i="1"/>
  <c r="S227" i="1" s="1"/>
  <c r="K228" i="1"/>
  <c r="S228" i="1" s="1"/>
  <c r="K229" i="1"/>
  <c r="S229" i="1" s="1"/>
  <c r="K230" i="1"/>
  <c r="S230" i="1" s="1"/>
  <c r="K231" i="1"/>
  <c r="S231" i="1" s="1"/>
  <c r="E233" i="1"/>
  <c r="E232" i="1" s="1"/>
  <c r="L233" i="1"/>
  <c r="L232" i="1" s="1"/>
  <c r="M233" i="1"/>
  <c r="M232" i="1" s="1"/>
  <c r="N233" i="1"/>
  <c r="N232" i="1" s="1"/>
  <c r="O233" i="1"/>
  <c r="O232" i="1" s="1"/>
  <c r="K234" i="1"/>
  <c r="S234" i="1" s="1"/>
  <c r="K235" i="1"/>
  <c r="S235" i="1" s="1"/>
  <c r="K236" i="1"/>
  <c r="S236" i="1" s="1"/>
  <c r="K237" i="1"/>
  <c r="S237" i="1" s="1"/>
  <c r="K238" i="1"/>
  <c r="S238" i="1" s="1"/>
  <c r="K239" i="1"/>
  <c r="S239" i="1" s="1"/>
  <c r="K240" i="1"/>
  <c r="S240" i="1" s="1"/>
  <c r="K241" i="1"/>
  <c r="S241" i="1" s="1"/>
  <c r="K242" i="1"/>
  <c r="S242" i="1" s="1"/>
  <c r="K243" i="1"/>
  <c r="S243" i="1" s="1"/>
  <c r="E245" i="1"/>
  <c r="E244" i="1" s="1"/>
  <c r="L245" i="1"/>
  <c r="L244" i="1" s="1"/>
  <c r="M245" i="1"/>
  <c r="M244" i="1" s="1"/>
  <c r="N245" i="1"/>
  <c r="N244" i="1" s="1"/>
  <c r="O245" i="1"/>
  <c r="O244" i="1" s="1"/>
  <c r="K246" i="1"/>
  <c r="S246" i="1" s="1"/>
  <c r="K247" i="1"/>
  <c r="S247" i="1" s="1"/>
  <c r="K248" i="1"/>
  <c r="S248" i="1" s="1"/>
  <c r="K249" i="1"/>
  <c r="S249" i="1" s="1"/>
  <c r="K250" i="1"/>
  <c r="S250" i="1" s="1"/>
  <c r="K251" i="1"/>
  <c r="S251" i="1" s="1"/>
  <c r="K252" i="1"/>
  <c r="S252" i="1" s="1"/>
  <c r="K253" i="1"/>
  <c r="S253" i="1" s="1"/>
  <c r="K254" i="1"/>
  <c r="S254" i="1" s="1"/>
  <c r="K255" i="1"/>
  <c r="S255" i="1" s="1"/>
  <c r="E257" i="1"/>
  <c r="E256" i="1" s="1"/>
  <c r="L257" i="1"/>
  <c r="L256" i="1" s="1"/>
  <c r="M257" i="1"/>
  <c r="M256" i="1" s="1"/>
  <c r="N257" i="1"/>
  <c r="N256" i="1" s="1"/>
  <c r="O257" i="1"/>
  <c r="O256" i="1" s="1"/>
  <c r="K258" i="1"/>
  <c r="S258" i="1" s="1"/>
  <c r="K259" i="1"/>
  <c r="S259" i="1" s="1"/>
  <c r="K260" i="1"/>
  <c r="S260" i="1" s="1"/>
  <c r="K261" i="1"/>
  <c r="S261" i="1" s="1"/>
  <c r="K262" i="1"/>
  <c r="S262" i="1" s="1"/>
  <c r="K263" i="1"/>
  <c r="S263" i="1" s="1"/>
  <c r="K264" i="1"/>
  <c r="S264" i="1" s="1"/>
  <c r="K265" i="1"/>
  <c r="S265" i="1" s="1"/>
  <c r="K266" i="1"/>
  <c r="S266" i="1" s="1"/>
  <c r="K267" i="1"/>
  <c r="S267" i="1" s="1"/>
  <c r="E269" i="1"/>
  <c r="E268" i="1" s="1"/>
  <c r="L269" i="1"/>
  <c r="L268" i="1" s="1"/>
  <c r="M269" i="1"/>
  <c r="M268" i="1" s="1"/>
  <c r="N269" i="1"/>
  <c r="N268" i="1" s="1"/>
  <c r="O269" i="1"/>
  <c r="O268" i="1" s="1"/>
  <c r="K270" i="1"/>
  <c r="S270" i="1" s="1"/>
  <c r="K271" i="1"/>
  <c r="S271" i="1" s="1"/>
  <c r="K272" i="1"/>
  <c r="S272" i="1" s="1"/>
  <c r="K273" i="1"/>
  <c r="S273" i="1" s="1"/>
  <c r="K274" i="1"/>
  <c r="S274" i="1" s="1"/>
  <c r="K275" i="1"/>
  <c r="S275" i="1" s="1"/>
  <c r="K276" i="1"/>
  <c r="S276" i="1" s="1"/>
  <c r="K277" i="1"/>
  <c r="S277" i="1" s="1"/>
  <c r="K278" i="1"/>
  <c r="S278" i="1" s="1"/>
  <c r="K279" i="1"/>
  <c r="S279" i="1" s="1"/>
  <c r="E281" i="1"/>
  <c r="E280" i="1" s="1"/>
  <c r="L281" i="1"/>
  <c r="L280" i="1" s="1"/>
  <c r="M281" i="1"/>
  <c r="M280" i="1" s="1"/>
  <c r="N281" i="1"/>
  <c r="N280" i="1" s="1"/>
  <c r="O281" i="1"/>
  <c r="O280" i="1" s="1"/>
  <c r="K282" i="1"/>
  <c r="S282" i="1" s="1"/>
  <c r="K283" i="1"/>
  <c r="S283" i="1" s="1"/>
  <c r="K284" i="1"/>
  <c r="S284" i="1" s="1"/>
  <c r="K285" i="1"/>
  <c r="S285" i="1" s="1"/>
  <c r="K286" i="1"/>
  <c r="S286" i="1" s="1"/>
  <c r="K287" i="1"/>
  <c r="S287" i="1" s="1"/>
  <c r="K288" i="1"/>
  <c r="S288" i="1" s="1"/>
  <c r="K289" i="1"/>
  <c r="S289" i="1" s="1"/>
  <c r="K290" i="1"/>
  <c r="S290" i="1" s="1"/>
  <c r="K291" i="1"/>
  <c r="S291" i="1" s="1"/>
  <c r="E305" i="1"/>
  <c r="E304" i="1" s="1"/>
  <c r="L305" i="1"/>
  <c r="L304" i="1" s="1"/>
  <c r="M305" i="1"/>
  <c r="M304" i="1" s="1"/>
  <c r="N305" i="1"/>
  <c r="N304" i="1" s="1"/>
  <c r="O305" i="1"/>
  <c r="O304" i="1" s="1"/>
  <c r="K306" i="1"/>
  <c r="S306" i="1" s="1"/>
  <c r="K307" i="1"/>
  <c r="S307" i="1" s="1"/>
  <c r="K308" i="1"/>
  <c r="S308" i="1" s="1"/>
  <c r="K309" i="1"/>
  <c r="S309" i="1" s="1"/>
  <c r="K310" i="1"/>
  <c r="S310" i="1" s="1"/>
  <c r="K311" i="1"/>
  <c r="S311" i="1" s="1"/>
  <c r="K312" i="1"/>
  <c r="S312" i="1" s="1"/>
  <c r="K313" i="1"/>
  <c r="S313" i="1" s="1"/>
  <c r="K314" i="1"/>
  <c r="S314" i="1" s="1"/>
  <c r="K315" i="1"/>
  <c r="S315" i="1" s="1"/>
  <c r="E317" i="1"/>
  <c r="E316" i="1" s="1"/>
  <c r="L317" i="1"/>
  <c r="L316" i="1" s="1"/>
  <c r="M317" i="1"/>
  <c r="N317" i="1"/>
  <c r="N316" i="1" s="1"/>
  <c r="O317" i="1"/>
  <c r="O316" i="1" s="1"/>
  <c r="K318" i="1"/>
  <c r="S318" i="1" s="1"/>
  <c r="K319" i="1"/>
  <c r="S319" i="1" s="1"/>
  <c r="K320" i="1"/>
  <c r="S320" i="1" s="1"/>
  <c r="K321" i="1"/>
  <c r="S321" i="1" s="1"/>
  <c r="K322" i="1"/>
  <c r="S322" i="1" s="1"/>
  <c r="K323" i="1"/>
  <c r="S323" i="1" s="1"/>
  <c r="K324" i="1"/>
  <c r="S324" i="1" s="1"/>
  <c r="K325" i="1"/>
  <c r="S325" i="1" s="1"/>
  <c r="K326" i="1"/>
  <c r="S326" i="1" s="1"/>
  <c r="K327" i="1"/>
  <c r="S327" i="1" s="1"/>
  <c r="E341" i="1"/>
  <c r="E340" i="1" s="1"/>
  <c r="L341" i="1"/>
  <c r="L340" i="1" s="1"/>
  <c r="M341" i="1"/>
  <c r="M340" i="1" s="1"/>
  <c r="N341" i="1"/>
  <c r="N340" i="1" s="1"/>
  <c r="O341" i="1"/>
  <c r="O340" i="1" s="1"/>
  <c r="K342" i="1"/>
  <c r="S342" i="1" s="1"/>
  <c r="K343" i="1"/>
  <c r="S343" i="1" s="1"/>
  <c r="K344" i="1"/>
  <c r="S344" i="1" s="1"/>
  <c r="K345" i="1"/>
  <c r="S345" i="1" s="1"/>
  <c r="K346" i="1"/>
  <c r="S346" i="1" s="1"/>
  <c r="K347" i="1"/>
  <c r="S347" i="1" s="1"/>
  <c r="K348" i="1"/>
  <c r="S348" i="1" s="1"/>
  <c r="K349" i="1"/>
  <c r="S349" i="1" s="1"/>
  <c r="K350" i="1"/>
  <c r="S350" i="1" s="1"/>
  <c r="K351" i="1"/>
  <c r="S351" i="1" s="1"/>
  <c r="E353" i="1"/>
  <c r="E352" i="1" s="1"/>
  <c r="L353" i="1"/>
  <c r="L352" i="1" s="1"/>
  <c r="M353" i="1"/>
  <c r="M352" i="1" s="1"/>
  <c r="N353" i="1"/>
  <c r="N352" i="1" s="1"/>
  <c r="O353" i="1"/>
  <c r="O352" i="1" s="1"/>
  <c r="K354" i="1"/>
  <c r="S354" i="1" s="1"/>
  <c r="K355" i="1"/>
  <c r="S355" i="1" s="1"/>
  <c r="K356" i="1"/>
  <c r="S356" i="1" s="1"/>
  <c r="K357" i="1"/>
  <c r="S357" i="1" s="1"/>
  <c r="K358" i="1"/>
  <c r="S358" i="1" s="1"/>
  <c r="K359" i="1"/>
  <c r="S359" i="1" s="1"/>
  <c r="K360" i="1"/>
  <c r="S360" i="1" s="1"/>
  <c r="K361" i="1"/>
  <c r="S361" i="1" s="1"/>
  <c r="K362" i="1"/>
  <c r="S362" i="1" s="1"/>
  <c r="K363" i="1"/>
  <c r="S363" i="1" s="1"/>
  <c r="E365" i="1"/>
  <c r="L365" i="1"/>
  <c r="L364" i="1" s="1"/>
  <c r="M365" i="1"/>
  <c r="N365" i="1"/>
  <c r="N364" i="1" s="1"/>
  <c r="O365" i="1"/>
  <c r="O364" i="1" s="1"/>
  <c r="K366" i="1"/>
  <c r="S366" i="1" s="1"/>
  <c r="K367" i="1"/>
  <c r="S367" i="1" s="1"/>
  <c r="K368" i="1"/>
  <c r="S368" i="1" s="1"/>
  <c r="K369" i="1"/>
  <c r="S369" i="1" s="1"/>
  <c r="K370" i="1"/>
  <c r="S370" i="1" s="1"/>
  <c r="K371" i="1"/>
  <c r="S371" i="1" s="1"/>
  <c r="K372" i="1"/>
  <c r="S372" i="1" s="1"/>
  <c r="K373" i="1"/>
  <c r="S373" i="1" s="1"/>
  <c r="K374" i="1"/>
  <c r="S374" i="1" s="1"/>
  <c r="K375" i="1"/>
  <c r="S375" i="1" s="1"/>
  <c r="E377" i="1"/>
  <c r="L377" i="1"/>
  <c r="L376" i="1" s="1"/>
  <c r="M377" i="1"/>
  <c r="M376" i="1" s="1"/>
  <c r="K376" i="1" s="1"/>
  <c r="N377" i="1"/>
  <c r="N376" i="1" s="1"/>
  <c r="O377" i="1"/>
  <c r="O376" i="1" s="1"/>
  <c r="K378" i="1"/>
  <c r="S378" i="1" s="1"/>
  <c r="K379" i="1"/>
  <c r="S379" i="1" s="1"/>
  <c r="K380" i="1"/>
  <c r="S380" i="1" s="1"/>
  <c r="K381" i="1"/>
  <c r="S381" i="1" s="1"/>
  <c r="K382" i="1"/>
  <c r="S382" i="1" s="1"/>
  <c r="K383" i="1"/>
  <c r="S383" i="1" s="1"/>
  <c r="K384" i="1"/>
  <c r="S384" i="1" s="1"/>
  <c r="K385" i="1"/>
  <c r="S385" i="1" s="1"/>
  <c r="K386" i="1"/>
  <c r="S386" i="1" s="1"/>
  <c r="K387" i="1"/>
  <c r="S387" i="1" s="1"/>
  <c r="E389" i="1"/>
  <c r="L389" i="1"/>
  <c r="L388" i="1" s="1"/>
  <c r="M389" i="1"/>
  <c r="N389" i="1"/>
  <c r="N388" i="1" s="1"/>
  <c r="O389" i="1"/>
  <c r="O388" i="1" s="1"/>
  <c r="K390" i="1"/>
  <c r="S390" i="1" s="1"/>
  <c r="K391" i="1"/>
  <c r="S391" i="1" s="1"/>
  <c r="K392" i="1"/>
  <c r="S392" i="1" s="1"/>
  <c r="K393" i="1"/>
  <c r="S393" i="1" s="1"/>
  <c r="K394" i="1"/>
  <c r="S394" i="1" s="1"/>
  <c r="K395" i="1"/>
  <c r="S395" i="1" s="1"/>
  <c r="K396" i="1"/>
  <c r="S396" i="1" s="1"/>
  <c r="K397" i="1"/>
  <c r="S397" i="1" s="1"/>
  <c r="K398" i="1"/>
  <c r="S398" i="1" s="1"/>
  <c r="K399" i="1"/>
  <c r="S399" i="1" s="1"/>
  <c r="E401" i="1"/>
  <c r="L401" i="1"/>
  <c r="L400" i="1" s="1"/>
  <c r="M401" i="1"/>
  <c r="M400" i="1" s="1"/>
  <c r="K400" i="1" s="1"/>
  <c r="N401" i="1"/>
  <c r="N400" i="1" s="1"/>
  <c r="O401" i="1"/>
  <c r="O400" i="1" s="1"/>
  <c r="K402" i="1"/>
  <c r="S402" i="1" s="1"/>
  <c r="K403" i="1"/>
  <c r="S403" i="1" s="1"/>
  <c r="K404" i="1"/>
  <c r="S404" i="1" s="1"/>
  <c r="K405" i="1"/>
  <c r="S405" i="1" s="1"/>
  <c r="K406" i="1"/>
  <c r="S406" i="1" s="1"/>
  <c r="K407" i="1"/>
  <c r="S407" i="1" s="1"/>
  <c r="K408" i="1"/>
  <c r="S408" i="1" s="1"/>
  <c r="K409" i="1"/>
  <c r="S409" i="1" s="1"/>
  <c r="K410" i="1"/>
  <c r="S410" i="1" s="1"/>
  <c r="K411" i="1"/>
  <c r="S411" i="1" s="1"/>
  <c r="E413" i="1"/>
  <c r="L413" i="1"/>
  <c r="L412" i="1" s="1"/>
  <c r="M413" i="1"/>
  <c r="M412" i="1" s="1"/>
  <c r="N413" i="1"/>
  <c r="N412" i="1" s="1"/>
  <c r="O413" i="1"/>
  <c r="O412" i="1" s="1"/>
  <c r="K414" i="1"/>
  <c r="S414" i="1" s="1"/>
  <c r="K415" i="1"/>
  <c r="S415" i="1" s="1"/>
  <c r="K416" i="1"/>
  <c r="S416" i="1" s="1"/>
  <c r="K417" i="1"/>
  <c r="S417" i="1" s="1"/>
  <c r="K418" i="1"/>
  <c r="S418" i="1" s="1"/>
  <c r="K419" i="1"/>
  <c r="S419" i="1" s="1"/>
  <c r="K420" i="1"/>
  <c r="S420" i="1" s="1"/>
  <c r="K421" i="1"/>
  <c r="S421" i="1" s="1"/>
  <c r="K422" i="1"/>
  <c r="S422" i="1" s="1"/>
  <c r="K423" i="1"/>
  <c r="S423" i="1" s="1"/>
  <c r="E425" i="1"/>
  <c r="L425" i="1"/>
  <c r="L424" i="1" s="1"/>
  <c r="M425" i="1"/>
  <c r="M424" i="1" s="1"/>
  <c r="N425" i="1"/>
  <c r="N424" i="1" s="1"/>
  <c r="O425" i="1"/>
  <c r="O424" i="1" s="1"/>
  <c r="K426" i="1"/>
  <c r="S426" i="1" s="1"/>
  <c r="K427" i="1"/>
  <c r="S427" i="1" s="1"/>
  <c r="K428" i="1"/>
  <c r="S428" i="1" s="1"/>
  <c r="K429" i="1"/>
  <c r="S429" i="1" s="1"/>
  <c r="K430" i="1"/>
  <c r="S430" i="1" s="1"/>
  <c r="K431" i="1"/>
  <c r="S431" i="1" s="1"/>
  <c r="K432" i="1"/>
  <c r="S432" i="1" s="1"/>
  <c r="K433" i="1"/>
  <c r="S433" i="1" s="1"/>
  <c r="K434" i="1"/>
  <c r="S434" i="1" s="1"/>
  <c r="K435" i="1"/>
  <c r="S435" i="1" s="1"/>
  <c r="E437" i="1"/>
  <c r="L437" i="1"/>
  <c r="L436" i="1" s="1"/>
  <c r="M437" i="1"/>
  <c r="M436" i="1" s="1"/>
  <c r="N437" i="1"/>
  <c r="N436" i="1" s="1"/>
  <c r="O437" i="1"/>
  <c r="O436" i="1" s="1"/>
  <c r="K438" i="1"/>
  <c r="S438" i="1" s="1"/>
  <c r="K439" i="1"/>
  <c r="S439" i="1" s="1"/>
  <c r="K440" i="1"/>
  <c r="S440" i="1" s="1"/>
  <c r="K441" i="1"/>
  <c r="S441" i="1" s="1"/>
  <c r="K442" i="1"/>
  <c r="S442" i="1" s="1"/>
  <c r="K443" i="1"/>
  <c r="S443" i="1" s="1"/>
  <c r="K444" i="1"/>
  <c r="S444" i="1" s="1"/>
  <c r="K445" i="1"/>
  <c r="S445" i="1" s="1"/>
  <c r="K446" i="1"/>
  <c r="S446" i="1" s="1"/>
  <c r="K447" i="1"/>
  <c r="S447" i="1" s="1"/>
  <c r="E449" i="1"/>
  <c r="L449" i="1"/>
  <c r="L448" i="1" s="1"/>
  <c r="M449" i="1"/>
  <c r="M448" i="1" s="1"/>
  <c r="N449" i="1"/>
  <c r="N448" i="1" s="1"/>
  <c r="O449" i="1"/>
  <c r="O448" i="1" s="1"/>
  <c r="K450" i="1"/>
  <c r="S450" i="1" s="1"/>
  <c r="K451" i="1"/>
  <c r="S451" i="1" s="1"/>
  <c r="K452" i="1"/>
  <c r="S452" i="1" s="1"/>
  <c r="K453" i="1"/>
  <c r="S453" i="1" s="1"/>
  <c r="K454" i="1"/>
  <c r="S454" i="1" s="1"/>
  <c r="K455" i="1"/>
  <c r="S455" i="1" s="1"/>
  <c r="K456" i="1"/>
  <c r="S456" i="1" s="1"/>
  <c r="K457" i="1"/>
  <c r="S457" i="1" s="1"/>
  <c r="K458" i="1"/>
  <c r="S458" i="1" s="1"/>
  <c r="K459" i="1"/>
  <c r="S459" i="1" s="1"/>
  <c r="E461" i="1"/>
  <c r="L461" i="1"/>
  <c r="L460" i="1" s="1"/>
  <c r="M461" i="1"/>
  <c r="N461" i="1"/>
  <c r="N460" i="1" s="1"/>
  <c r="O461" i="1"/>
  <c r="O460" i="1" s="1"/>
  <c r="K462" i="1"/>
  <c r="S462" i="1" s="1"/>
  <c r="K463" i="1"/>
  <c r="S463" i="1" s="1"/>
  <c r="K464" i="1"/>
  <c r="S464" i="1" s="1"/>
  <c r="K465" i="1"/>
  <c r="S465" i="1" s="1"/>
  <c r="K466" i="1"/>
  <c r="S466" i="1" s="1"/>
  <c r="K467" i="1"/>
  <c r="S467" i="1" s="1"/>
  <c r="K468" i="1"/>
  <c r="S468" i="1" s="1"/>
  <c r="K469" i="1"/>
  <c r="S469" i="1" s="1"/>
  <c r="K470" i="1"/>
  <c r="S470" i="1" s="1"/>
  <c r="K471" i="1"/>
  <c r="S471" i="1" s="1"/>
  <c r="E473" i="1"/>
  <c r="L473" i="1"/>
  <c r="L472" i="1" s="1"/>
  <c r="M473" i="1"/>
  <c r="M472" i="1" s="1"/>
  <c r="K472" i="1" s="1"/>
  <c r="N473" i="1"/>
  <c r="N472" i="1" s="1"/>
  <c r="O473" i="1"/>
  <c r="O472" i="1" s="1"/>
  <c r="K474" i="1"/>
  <c r="S474" i="1" s="1"/>
  <c r="K475" i="1"/>
  <c r="S475" i="1" s="1"/>
  <c r="K476" i="1"/>
  <c r="S476" i="1" s="1"/>
  <c r="K477" i="1"/>
  <c r="S477" i="1" s="1"/>
  <c r="K478" i="1"/>
  <c r="S478" i="1" s="1"/>
  <c r="K479" i="1"/>
  <c r="S479" i="1" s="1"/>
  <c r="K480" i="1"/>
  <c r="S480" i="1" s="1"/>
  <c r="K481" i="1"/>
  <c r="S481" i="1" s="1"/>
  <c r="K482" i="1"/>
  <c r="S482" i="1" s="1"/>
  <c r="K483" i="1"/>
  <c r="S483" i="1" s="1"/>
  <c r="E485" i="1"/>
  <c r="L485" i="1"/>
  <c r="L484" i="1" s="1"/>
  <c r="M485" i="1"/>
  <c r="M484" i="1" s="1"/>
  <c r="N485" i="1"/>
  <c r="N484" i="1" s="1"/>
  <c r="O485" i="1"/>
  <c r="O484" i="1" s="1"/>
  <c r="K486" i="1"/>
  <c r="S486" i="1" s="1"/>
  <c r="K487" i="1"/>
  <c r="S487" i="1" s="1"/>
  <c r="K488" i="1"/>
  <c r="S488" i="1" s="1"/>
  <c r="K489" i="1"/>
  <c r="S489" i="1" s="1"/>
  <c r="K490" i="1"/>
  <c r="S490" i="1" s="1"/>
  <c r="K491" i="1"/>
  <c r="S491" i="1" s="1"/>
  <c r="K492" i="1"/>
  <c r="S492" i="1" s="1"/>
  <c r="K493" i="1"/>
  <c r="S493" i="1" s="1"/>
  <c r="K494" i="1"/>
  <c r="S494" i="1" s="1"/>
  <c r="K495" i="1"/>
  <c r="S495" i="1" s="1"/>
  <c r="E497" i="1"/>
  <c r="E496" i="1" s="1"/>
  <c r="L497" i="1"/>
  <c r="L496" i="1" s="1"/>
  <c r="M497" i="1"/>
  <c r="N497" i="1"/>
  <c r="N496" i="1" s="1"/>
  <c r="O497" i="1"/>
  <c r="O496" i="1" s="1"/>
  <c r="K498" i="1"/>
  <c r="S498" i="1" s="1"/>
  <c r="K499" i="1"/>
  <c r="S499" i="1" s="1"/>
  <c r="K500" i="1"/>
  <c r="S500" i="1" s="1"/>
  <c r="K501" i="1"/>
  <c r="S501" i="1" s="1"/>
  <c r="K502" i="1"/>
  <c r="S502" i="1" s="1"/>
  <c r="K503" i="1"/>
  <c r="S503" i="1" s="1"/>
  <c r="K504" i="1"/>
  <c r="S504" i="1" s="1"/>
  <c r="K505" i="1"/>
  <c r="S505" i="1" s="1"/>
  <c r="K506" i="1"/>
  <c r="S506" i="1" s="1"/>
  <c r="K507" i="1"/>
  <c r="S507" i="1" s="1"/>
  <c r="E509" i="1"/>
  <c r="E508" i="1" s="1"/>
  <c r="L509" i="1"/>
  <c r="L508" i="1" s="1"/>
  <c r="M509" i="1"/>
  <c r="M508" i="1" s="1"/>
  <c r="N509" i="1"/>
  <c r="N508" i="1" s="1"/>
  <c r="O509" i="1"/>
  <c r="O508" i="1" s="1"/>
  <c r="K510" i="1"/>
  <c r="S510" i="1" s="1"/>
  <c r="K511" i="1"/>
  <c r="S511" i="1" s="1"/>
  <c r="K512" i="1"/>
  <c r="S512" i="1" s="1"/>
  <c r="K513" i="1"/>
  <c r="S513" i="1" s="1"/>
  <c r="K514" i="1"/>
  <c r="S514" i="1" s="1"/>
  <c r="K515" i="1"/>
  <c r="S515" i="1" s="1"/>
  <c r="K516" i="1"/>
  <c r="S516" i="1" s="1"/>
  <c r="K517" i="1"/>
  <c r="S517" i="1" s="1"/>
  <c r="K518" i="1"/>
  <c r="S518" i="1" s="1"/>
  <c r="K519" i="1"/>
  <c r="S519" i="1" s="1"/>
  <c r="E533" i="1"/>
  <c r="E532" i="1" s="1"/>
  <c r="L533" i="1"/>
  <c r="L532" i="1" s="1"/>
  <c r="M533" i="1"/>
  <c r="M532" i="1" s="1"/>
  <c r="N533" i="1"/>
  <c r="N532" i="1" s="1"/>
  <c r="O533" i="1"/>
  <c r="O532" i="1" s="1"/>
  <c r="K534" i="1"/>
  <c r="S534" i="1" s="1"/>
  <c r="K535" i="1"/>
  <c r="S535" i="1" s="1"/>
  <c r="K536" i="1"/>
  <c r="S536" i="1" s="1"/>
  <c r="K537" i="1"/>
  <c r="S537" i="1" s="1"/>
  <c r="K538" i="1"/>
  <c r="S538" i="1" s="1"/>
  <c r="K539" i="1"/>
  <c r="S539" i="1" s="1"/>
  <c r="K540" i="1"/>
  <c r="S540" i="1" s="1"/>
  <c r="K541" i="1"/>
  <c r="S541" i="1" s="1"/>
  <c r="K542" i="1"/>
  <c r="S542" i="1" s="1"/>
  <c r="K543" i="1"/>
  <c r="S543" i="1" s="1"/>
  <c r="E557" i="1"/>
  <c r="E556" i="1" s="1"/>
  <c r="L557" i="1"/>
  <c r="L556" i="1" s="1"/>
  <c r="M557" i="1"/>
  <c r="N557" i="1"/>
  <c r="N556" i="1" s="1"/>
  <c r="O557" i="1"/>
  <c r="O556" i="1" s="1"/>
  <c r="K558" i="1"/>
  <c r="S558" i="1" s="1"/>
  <c r="K559" i="1"/>
  <c r="S559" i="1" s="1"/>
  <c r="K560" i="1"/>
  <c r="S560" i="1" s="1"/>
  <c r="K561" i="1"/>
  <c r="S561" i="1" s="1"/>
  <c r="K562" i="1"/>
  <c r="S562" i="1" s="1"/>
  <c r="K563" i="1"/>
  <c r="S563" i="1" s="1"/>
  <c r="K564" i="1"/>
  <c r="S564" i="1" s="1"/>
  <c r="K565" i="1"/>
  <c r="S565" i="1" s="1"/>
  <c r="K566" i="1"/>
  <c r="S566" i="1" s="1"/>
  <c r="K567" i="1"/>
  <c r="S567" i="1" s="1"/>
  <c r="E569" i="1"/>
  <c r="E568" i="1" s="1"/>
  <c r="L569" i="1"/>
  <c r="L568" i="1" s="1"/>
  <c r="M569" i="1"/>
  <c r="M568" i="1" s="1"/>
  <c r="N569" i="1"/>
  <c r="N568" i="1" s="1"/>
  <c r="O569" i="1"/>
  <c r="O568" i="1" s="1"/>
  <c r="K570" i="1"/>
  <c r="S570" i="1" s="1"/>
  <c r="K571" i="1"/>
  <c r="S571" i="1" s="1"/>
  <c r="K572" i="1"/>
  <c r="S572" i="1" s="1"/>
  <c r="K573" i="1"/>
  <c r="S573" i="1" s="1"/>
  <c r="K574" i="1"/>
  <c r="S574" i="1" s="1"/>
  <c r="K575" i="1"/>
  <c r="S575" i="1" s="1"/>
  <c r="K576" i="1"/>
  <c r="S576" i="1" s="1"/>
  <c r="K577" i="1"/>
  <c r="S577" i="1" s="1"/>
  <c r="K578" i="1"/>
  <c r="S578" i="1" s="1"/>
  <c r="K579" i="1"/>
  <c r="S579" i="1" s="1"/>
  <c r="E581" i="1"/>
  <c r="E580" i="1" s="1"/>
  <c r="L581" i="1"/>
  <c r="L580" i="1" s="1"/>
  <c r="M581" i="1"/>
  <c r="N581" i="1"/>
  <c r="N580" i="1" s="1"/>
  <c r="O581" i="1"/>
  <c r="O580" i="1" s="1"/>
  <c r="K582" i="1"/>
  <c r="S582" i="1" s="1"/>
  <c r="K583" i="1"/>
  <c r="S583" i="1" s="1"/>
  <c r="K584" i="1"/>
  <c r="S584" i="1" s="1"/>
  <c r="K585" i="1"/>
  <c r="S585" i="1" s="1"/>
  <c r="K586" i="1"/>
  <c r="S586" i="1" s="1"/>
  <c r="K587" i="1"/>
  <c r="S587" i="1" s="1"/>
  <c r="K588" i="1"/>
  <c r="S588" i="1" s="1"/>
  <c r="K589" i="1"/>
  <c r="S589" i="1" s="1"/>
  <c r="K590" i="1"/>
  <c r="S590" i="1" s="1"/>
  <c r="K591" i="1"/>
  <c r="S591" i="1" s="1"/>
  <c r="E593" i="1"/>
  <c r="E592" i="1" s="1"/>
  <c r="L593" i="1"/>
  <c r="L592" i="1" s="1"/>
  <c r="M593" i="1"/>
  <c r="N593" i="1"/>
  <c r="N592" i="1" s="1"/>
  <c r="O593" i="1"/>
  <c r="O592" i="1" s="1"/>
  <c r="K594" i="1"/>
  <c r="S594" i="1" s="1"/>
  <c r="K595" i="1"/>
  <c r="S595" i="1" s="1"/>
  <c r="K596" i="1"/>
  <c r="S596" i="1" s="1"/>
  <c r="K597" i="1"/>
  <c r="S597" i="1" s="1"/>
  <c r="K598" i="1"/>
  <c r="S598" i="1" s="1"/>
  <c r="K599" i="1"/>
  <c r="S599" i="1" s="1"/>
  <c r="K600" i="1"/>
  <c r="S600" i="1" s="1"/>
  <c r="K601" i="1"/>
  <c r="S601" i="1" s="1"/>
  <c r="K602" i="1"/>
  <c r="S602" i="1" s="1"/>
  <c r="K603" i="1"/>
  <c r="S603" i="1" s="1"/>
  <c r="E605" i="1"/>
  <c r="E604" i="1" s="1"/>
  <c r="L605" i="1"/>
  <c r="L604" i="1" s="1"/>
  <c r="M605" i="1"/>
  <c r="M604" i="1" s="1"/>
  <c r="N605" i="1"/>
  <c r="N604" i="1" s="1"/>
  <c r="O605" i="1"/>
  <c r="O604" i="1" s="1"/>
  <c r="K606" i="1"/>
  <c r="S606" i="1" s="1"/>
  <c r="K607" i="1"/>
  <c r="S607" i="1" s="1"/>
  <c r="K608" i="1"/>
  <c r="S608" i="1" s="1"/>
  <c r="K609" i="1"/>
  <c r="S609" i="1" s="1"/>
  <c r="K610" i="1"/>
  <c r="S610" i="1" s="1"/>
  <c r="K611" i="1"/>
  <c r="S611" i="1" s="1"/>
  <c r="K612" i="1"/>
  <c r="S612" i="1" s="1"/>
  <c r="K613" i="1"/>
  <c r="S613" i="1" s="1"/>
  <c r="K614" i="1"/>
  <c r="S614" i="1" s="1"/>
  <c r="K615" i="1"/>
  <c r="S615" i="1" s="1"/>
  <c r="E629" i="1"/>
  <c r="E628" i="1" s="1"/>
  <c r="L629" i="1"/>
  <c r="L628" i="1" s="1"/>
  <c r="M629" i="1"/>
  <c r="M628" i="1" s="1"/>
  <c r="N629" i="1"/>
  <c r="N628" i="1" s="1"/>
  <c r="O629" i="1"/>
  <c r="O628" i="1" s="1"/>
  <c r="K630" i="1"/>
  <c r="S630" i="1" s="1"/>
  <c r="K631" i="1"/>
  <c r="S631" i="1" s="1"/>
  <c r="K632" i="1"/>
  <c r="S632" i="1" s="1"/>
  <c r="K633" i="1"/>
  <c r="S633" i="1" s="1"/>
  <c r="K634" i="1"/>
  <c r="S634" i="1" s="1"/>
  <c r="K635" i="1"/>
  <c r="S635" i="1" s="1"/>
  <c r="K636" i="1"/>
  <c r="S636" i="1" s="1"/>
  <c r="K637" i="1"/>
  <c r="S637" i="1" s="1"/>
  <c r="K638" i="1"/>
  <c r="S638" i="1" s="1"/>
  <c r="K639" i="1"/>
  <c r="S639" i="1" s="1"/>
  <c r="E641" i="1"/>
  <c r="E640" i="1" s="1"/>
  <c r="L641" i="1"/>
  <c r="L640" i="1" s="1"/>
  <c r="M641" i="1"/>
  <c r="M640" i="1" s="1"/>
  <c r="N641" i="1"/>
  <c r="N640" i="1" s="1"/>
  <c r="O641" i="1"/>
  <c r="O640" i="1" s="1"/>
  <c r="K642" i="1"/>
  <c r="S642" i="1" s="1"/>
  <c r="K643" i="1"/>
  <c r="S643" i="1" s="1"/>
  <c r="K644" i="1"/>
  <c r="S644" i="1" s="1"/>
  <c r="K645" i="1"/>
  <c r="S645" i="1" s="1"/>
  <c r="K646" i="1"/>
  <c r="S646" i="1" s="1"/>
  <c r="K647" i="1"/>
  <c r="S647" i="1" s="1"/>
  <c r="K648" i="1"/>
  <c r="S648" i="1" s="1"/>
  <c r="K649" i="1"/>
  <c r="S649" i="1" s="1"/>
  <c r="K650" i="1"/>
  <c r="S650" i="1" s="1"/>
  <c r="K651" i="1"/>
  <c r="S651" i="1" s="1"/>
  <c r="E665" i="1"/>
  <c r="E664" i="1" s="1"/>
  <c r="L665" i="1"/>
  <c r="L664" i="1" s="1"/>
  <c r="M665" i="1"/>
  <c r="M664" i="1" s="1"/>
  <c r="N665" i="1"/>
  <c r="N664" i="1" s="1"/>
  <c r="O665" i="1"/>
  <c r="O664" i="1" s="1"/>
  <c r="K666" i="1"/>
  <c r="S666" i="1" s="1"/>
  <c r="K667" i="1"/>
  <c r="S667" i="1" s="1"/>
  <c r="K668" i="1"/>
  <c r="S668" i="1" s="1"/>
  <c r="K669" i="1"/>
  <c r="S669" i="1" s="1"/>
  <c r="K670" i="1"/>
  <c r="S670" i="1" s="1"/>
  <c r="K671" i="1"/>
  <c r="S671" i="1" s="1"/>
  <c r="K672" i="1"/>
  <c r="S672" i="1" s="1"/>
  <c r="K673" i="1"/>
  <c r="S673" i="1" s="1"/>
  <c r="K674" i="1"/>
  <c r="S674" i="1" s="1"/>
  <c r="K675" i="1"/>
  <c r="S675" i="1" s="1"/>
  <c r="E677" i="1"/>
  <c r="E676" i="1" s="1"/>
  <c r="L677" i="1"/>
  <c r="L676" i="1" s="1"/>
  <c r="M677" i="1"/>
  <c r="N677" i="1"/>
  <c r="N676" i="1" s="1"/>
  <c r="O677" i="1"/>
  <c r="O676" i="1" s="1"/>
  <c r="K678" i="1"/>
  <c r="S678" i="1" s="1"/>
  <c r="K679" i="1"/>
  <c r="S679" i="1" s="1"/>
  <c r="K680" i="1"/>
  <c r="S680" i="1" s="1"/>
  <c r="K681" i="1"/>
  <c r="S681" i="1" s="1"/>
  <c r="K682" i="1"/>
  <c r="S682" i="1" s="1"/>
  <c r="K683" i="1"/>
  <c r="S683" i="1" s="1"/>
  <c r="K684" i="1"/>
  <c r="S684" i="1" s="1"/>
  <c r="K685" i="1"/>
  <c r="S685" i="1" s="1"/>
  <c r="K686" i="1"/>
  <c r="S686" i="1" s="1"/>
  <c r="K687" i="1"/>
  <c r="S687" i="1" s="1"/>
  <c r="E689" i="1"/>
  <c r="E688" i="1" s="1"/>
  <c r="L689" i="1"/>
  <c r="L688" i="1" s="1"/>
  <c r="M689" i="1"/>
  <c r="N689" i="1"/>
  <c r="N688" i="1" s="1"/>
  <c r="O689" i="1"/>
  <c r="O688" i="1" s="1"/>
  <c r="K690" i="1"/>
  <c r="S690" i="1" s="1"/>
  <c r="K691" i="1"/>
  <c r="S691" i="1" s="1"/>
  <c r="K692" i="1"/>
  <c r="S692" i="1" s="1"/>
  <c r="K693" i="1"/>
  <c r="S693" i="1" s="1"/>
  <c r="K694" i="1"/>
  <c r="S694" i="1" s="1"/>
  <c r="K695" i="1"/>
  <c r="S695" i="1" s="1"/>
  <c r="K696" i="1"/>
  <c r="S696" i="1" s="1"/>
  <c r="K697" i="1"/>
  <c r="S697" i="1" s="1"/>
  <c r="K698" i="1"/>
  <c r="S698" i="1" s="1"/>
  <c r="K699" i="1"/>
  <c r="S699" i="1" s="1"/>
  <c r="E713" i="1"/>
  <c r="L713" i="1"/>
  <c r="L712" i="1" s="1"/>
  <c r="M713" i="1"/>
  <c r="M712" i="1" s="1"/>
  <c r="N713" i="1"/>
  <c r="N712" i="1" s="1"/>
  <c r="O713" i="1"/>
  <c r="O712" i="1" s="1"/>
  <c r="K714" i="1"/>
  <c r="S714" i="1" s="1"/>
  <c r="K715" i="1"/>
  <c r="S715" i="1" s="1"/>
  <c r="K716" i="1"/>
  <c r="S716" i="1" s="1"/>
  <c r="K717" i="1"/>
  <c r="S717" i="1" s="1"/>
  <c r="K718" i="1"/>
  <c r="S718" i="1" s="1"/>
  <c r="K719" i="1"/>
  <c r="S719" i="1" s="1"/>
  <c r="K720" i="1"/>
  <c r="S720" i="1" s="1"/>
  <c r="K721" i="1"/>
  <c r="S721" i="1" s="1"/>
  <c r="K722" i="1"/>
  <c r="S722" i="1" s="1"/>
  <c r="K723" i="1"/>
  <c r="S723" i="1" s="1"/>
  <c r="E725" i="1"/>
  <c r="L725" i="1"/>
  <c r="L724" i="1" s="1"/>
  <c r="M725" i="1"/>
  <c r="M724" i="1" s="1"/>
  <c r="N725" i="1"/>
  <c r="N724" i="1" s="1"/>
  <c r="O725" i="1"/>
  <c r="O724" i="1" s="1"/>
  <c r="K726" i="1"/>
  <c r="S726" i="1" s="1"/>
  <c r="K727" i="1"/>
  <c r="S727" i="1" s="1"/>
  <c r="K728" i="1"/>
  <c r="S728" i="1" s="1"/>
  <c r="K729" i="1"/>
  <c r="S729" i="1" s="1"/>
  <c r="K730" i="1"/>
  <c r="S730" i="1" s="1"/>
  <c r="K731" i="1"/>
  <c r="S731" i="1" s="1"/>
  <c r="K732" i="1"/>
  <c r="S732" i="1" s="1"/>
  <c r="K733" i="1"/>
  <c r="S733" i="1" s="1"/>
  <c r="K734" i="1"/>
  <c r="S734" i="1" s="1"/>
  <c r="K735" i="1"/>
  <c r="S735" i="1" s="1"/>
  <c r="E737" i="1"/>
  <c r="L737" i="1"/>
  <c r="L736" i="1" s="1"/>
  <c r="M737" i="1"/>
  <c r="M736" i="1" s="1"/>
  <c r="N737" i="1"/>
  <c r="N736" i="1" s="1"/>
  <c r="O737" i="1"/>
  <c r="O736" i="1" s="1"/>
  <c r="K738" i="1"/>
  <c r="S738" i="1" s="1"/>
  <c r="K739" i="1"/>
  <c r="S739" i="1" s="1"/>
  <c r="K740" i="1"/>
  <c r="S740" i="1" s="1"/>
  <c r="K741" i="1"/>
  <c r="S741" i="1" s="1"/>
  <c r="K742" i="1"/>
  <c r="S742" i="1" s="1"/>
  <c r="K743" i="1"/>
  <c r="S743" i="1" s="1"/>
  <c r="K744" i="1"/>
  <c r="S744" i="1" s="1"/>
  <c r="K745" i="1"/>
  <c r="S745" i="1" s="1"/>
  <c r="K746" i="1"/>
  <c r="S746" i="1" s="1"/>
  <c r="K747" i="1"/>
  <c r="S747" i="1" s="1"/>
  <c r="E761" i="1"/>
  <c r="L761" i="1"/>
  <c r="L760" i="1" s="1"/>
  <c r="M761" i="1"/>
  <c r="M760" i="1" s="1"/>
  <c r="N761" i="1"/>
  <c r="N760" i="1" s="1"/>
  <c r="O761" i="1"/>
  <c r="O760" i="1" s="1"/>
  <c r="K762" i="1"/>
  <c r="S762" i="1" s="1"/>
  <c r="K763" i="1"/>
  <c r="S763" i="1" s="1"/>
  <c r="K764" i="1"/>
  <c r="S764" i="1" s="1"/>
  <c r="K765" i="1"/>
  <c r="S765" i="1" s="1"/>
  <c r="K766" i="1"/>
  <c r="S766" i="1" s="1"/>
  <c r="K767" i="1"/>
  <c r="S767" i="1" s="1"/>
  <c r="K768" i="1"/>
  <c r="S768" i="1" s="1"/>
  <c r="K769" i="1"/>
  <c r="S769" i="1" s="1"/>
  <c r="K770" i="1"/>
  <c r="S770" i="1" s="1"/>
  <c r="K771" i="1"/>
  <c r="S771" i="1" s="1"/>
  <c r="E773" i="1"/>
  <c r="E772" i="1" s="1"/>
  <c r="L773" i="1"/>
  <c r="L772" i="1" s="1"/>
  <c r="M773" i="1"/>
  <c r="M772" i="1" s="1"/>
  <c r="N773" i="1"/>
  <c r="N772" i="1" s="1"/>
  <c r="O773" i="1"/>
  <c r="O772" i="1" s="1"/>
  <c r="K774" i="1"/>
  <c r="S774" i="1" s="1"/>
  <c r="K775" i="1"/>
  <c r="S775" i="1" s="1"/>
  <c r="K776" i="1"/>
  <c r="S776" i="1" s="1"/>
  <c r="K777" i="1"/>
  <c r="S777" i="1" s="1"/>
  <c r="K778" i="1"/>
  <c r="S778" i="1" s="1"/>
  <c r="K779" i="1"/>
  <c r="S779" i="1" s="1"/>
  <c r="K780" i="1"/>
  <c r="S780" i="1" s="1"/>
  <c r="K781" i="1"/>
  <c r="S781" i="1" s="1"/>
  <c r="K782" i="1"/>
  <c r="S782" i="1" s="1"/>
  <c r="K783" i="1"/>
  <c r="S783" i="1" s="1"/>
  <c r="E785" i="1"/>
  <c r="E784" i="1" s="1"/>
  <c r="L785" i="1"/>
  <c r="L784" i="1" s="1"/>
  <c r="M785" i="1"/>
  <c r="M784" i="1" s="1"/>
  <c r="N785" i="1"/>
  <c r="N784" i="1" s="1"/>
  <c r="O785" i="1"/>
  <c r="O784" i="1" s="1"/>
  <c r="K786" i="1"/>
  <c r="S786" i="1" s="1"/>
  <c r="K787" i="1"/>
  <c r="S787" i="1" s="1"/>
  <c r="K788" i="1"/>
  <c r="S788" i="1" s="1"/>
  <c r="K789" i="1"/>
  <c r="S789" i="1" s="1"/>
  <c r="K790" i="1"/>
  <c r="S790" i="1" s="1"/>
  <c r="K791" i="1"/>
  <c r="S791" i="1" s="1"/>
  <c r="K792" i="1"/>
  <c r="S792" i="1" s="1"/>
  <c r="K793" i="1"/>
  <c r="S793" i="1" s="1"/>
  <c r="K794" i="1"/>
  <c r="S794" i="1" s="1"/>
  <c r="K795" i="1"/>
  <c r="S795" i="1" s="1"/>
  <c r="E797" i="1"/>
  <c r="E796" i="1" s="1"/>
  <c r="L797" i="1"/>
  <c r="L796" i="1" s="1"/>
  <c r="M797" i="1"/>
  <c r="M796" i="1" s="1"/>
  <c r="N797" i="1"/>
  <c r="N796" i="1" s="1"/>
  <c r="O797" i="1"/>
  <c r="O796" i="1" s="1"/>
  <c r="K798" i="1"/>
  <c r="S798" i="1" s="1"/>
  <c r="K799" i="1"/>
  <c r="S799" i="1" s="1"/>
  <c r="K800" i="1"/>
  <c r="S800" i="1" s="1"/>
  <c r="K801" i="1"/>
  <c r="S801" i="1" s="1"/>
  <c r="K802" i="1"/>
  <c r="S802" i="1" s="1"/>
  <c r="K803" i="1"/>
  <c r="S803" i="1" s="1"/>
  <c r="K804" i="1"/>
  <c r="S804" i="1" s="1"/>
  <c r="K805" i="1"/>
  <c r="S805" i="1" s="1"/>
  <c r="K806" i="1"/>
  <c r="S806" i="1" s="1"/>
  <c r="K807" i="1"/>
  <c r="S807" i="1" s="1"/>
  <c r="E809" i="1"/>
  <c r="E808" i="1" s="1"/>
  <c r="L809" i="1"/>
  <c r="L808" i="1" s="1"/>
  <c r="M809" i="1"/>
  <c r="M808" i="1" s="1"/>
  <c r="N809" i="1"/>
  <c r="N808" i="1" s="1"/>
  <c r="O809" i="1"/>
  <c r="O808" i="1" s="1"/>
  <c r="K810" i="1"/>
  <c r="S810" i="1" s="1"/>
  <c r="K811" i="1"/>
  <c r="S811" i="1" s="1"/>
  <c r="K812" i="1"/>
  <c r="S812" i="1" s="1"/>
  <c r="K813" i="1"/>
  <c r="S813" i="1" s="1"/>
  <c r="K814" i="1"/>
  <c r="S814" i="1" s="1"/>
  <c r="K815" i="1"/>
  <c r="S815" i="1" s="1"/>
  <c r="K816" i="1"/>
  <c r="S816" i="1" s="1"/>
  <c r="K817" i="1"/>
  <c r="S817" i="1" s="1"/>
  <c r="K818" i="1"/>
  <c r="S818" i="1" s="1"/>
  <c r="K819" i="1"/>
  <c r="S819" i="1" s="1"/>
  <c r="E833" i="1"/>
  <c r="E832" i="1" s="1"/>
  <c r="L833" i="1"/>
  <c r="L832" i="1" s="1"/>
  <c r="M833" i="1"/>
  <c r="M832" i="1" s="1"/>
  <c r="N833" i="1"/>
  <c r="N832" i="1" s="1"/>
  <c r="O833" i="1"/>
  <c r="O832" i="1" s="1"/>
  <c r="K834" i="1"/>
  <c r="S834" i="1" s="1"/>
  <c r="K835" i="1"/>
  <c r="S835" i="1" s="1"/>
  <c r="K836" i="1"/>
  <c r="S836" i="1" s="1"/>
  <c r="K837" i="1"/>
  <c r="S837" i="1" s="1"/>
  <c r="K838" i="1"/>
  <c r="S838" i="1" s="1"/>
  <c r="K839" i="1"/>
  <c r="S839" i="1" s="1"/>
  <c r="K840" i="1"/>
  <c r="S840" i="1" s="1"/>
  <c r="K841" i="1"/>
  <c r="S841" i="1" s="1"/>
  <c r="K842" i="1"/>
  <c r="S842" i="1" s="1"/>
  <c r="K843" i="1"/>
  <c r="S843" i="1" s="1"/>
  <c r="E845" i="1"/>
  <c r="E844" i="1" s="1"/>
  <c r="L845" i="1"/>
  <c r="L844" i="1" s="1"/>
  <c r="M845" i="1"/>
  <c r="M844" i="1" s="1"/>
  <c r="N845" i="1"/>
  <c r="N844" i="1" s="1"/>
  <c r="O845" i="1"/>
  <c r="O844" i="1" s="1"/>
  <c r="K846" i="1"/>
  <c r="S846" i="1" s="1"/>
  <c r="K847" i="1"/>
  <c r="S847" i="1" s="1"/>
  <c r="K848" i="1"/>
  <c r="S848" i="1" s="1"/>
  <c r="K849" i="1"/>
  <c r="S849" i="1" s="1"/>
  <c r="K850" i="1"/>
  <c r="S850" i="1" s="1"/>
  <c r="K851" i="1"/>
  <c r="S851" i="1" s="1"/>
  <c r="K852" i="1"/>
  <c r="S852" i="1" s="1"/>
  <c r="K853" i="1"/>
  <c r="S853" i="1" s="1"/>
  <c r="K854" i="1"/>
  <c r="S854" i="1" s="1"/>
  <c r="K855" i="1"/>
  <c r="S855" i="1" s="1"/>
  <c r="E857" i="1"/>
  <c r="E856" i="1" s="1"/>
  <c r="L857" i="1"/>
  <c r="L856" i="1" s="1"/>
  <c r="M857" i="1"/>
  <c r="M856" i="1" s="1"/>
  <c r="N857" i="1"/>
  <c r="N856" i="1" s="1"/>
  <c r="O857" i="1"/>
  <c r="O856" i="1" s="1"/>
  <c r="K858" i="1"/>
  <c r="S858" i="1" s="1"/>
  <c r="K859" i="1"/>
  <c r="S859" i="1" s="1"/>
  <c r="K860" i="1"/>
  <c r="S860" i="1" s="1"/>
  <c r="K861" i="1"/>
  <c r="S861" i="1" s="1"/>
  <c r="K862" i="1"/>
  <c r="S862" i="1" s="1"/>
  <c r="K863" i="1"/>
  <c r="S863" i="1" s="1"/>
  <c r="K864" i="1"/>
  <c r="S864" i="1" s="1"/>
  <c r="K865" i="1"/>
  <c r="S865" i="1" s="1"/>
  <c r="K866" i="1"/>
  <c r="S866" i="1" s="1"/>
  <c r="K867" i="1"/>
  <c r="S867" i="1" s="1"/>
  <c r="E881" i="1"/>
  <c r="E880" i="1" s="1"/>
  <c r="L881" i="1"/>
  <c r="L880" i="1" s="1"/>
  <c r="M881" i="1"/>
  <c r="M880" i="1" s="1"/>
  <c r="N881" i="1"/>
  <c r="N880" i="1" s="1"/>
  <c r="O881" i="1"/>
  <c r="O880" i="1" s="1"/>
  <c r="K882" i="1"/>
  <c r="S882" i="1" s="1"/>
  <c r="K883" i="1"/>
  <c r="S883" i="1" s="1"/>
  <c r="K884" i="1"/>
  <c r="S884" i="1" s="1"/>
  <c r="K885" i="1"/>
  <c r="S885" i="1" s="1"/>
  <c r="K886" i="1"/>
  <c r="S886" i="1" s="1"/>
  <c r="K887" i="1"/>
  <c r="S887" i="1" s="1"/>
  <c r="K888" i="1"/>
  <c r="S888" i="1" s="1"/>
  <c r="K889" i="1"/>
  <c r="S889" i="1" s="1"/>
  <c r="K890" i="1"/>
  <c r="S890" i="1" s="1"/>
  <c r="K891" i="1"/>
  <c r="S891" i="1" s="1"/>
  <c r="E893" i="1"/>
  <c r="E892" i="1" s="1"/>
  <c r="L893" i="1"/>
  <c r="L892" i="1" s="1"/>
  <c r="M893" i="1"/>
  <c r="M892" i="1" s="1"/>
  <c r="N893" i="1"/>
  <c r="N892" i="1" s="1"/>
  <c r="O893" i="1"/>
  <c r="O892" i="1" s="1"/>
  <c r="K894" i="1"/>
  <c r="S894" i="1" s="1"/>
  <c r="K895" i="1"/>
  <c r="S895" i="1" s="1"/>
  <c r="K896" i="1"/>
  <c r="S896" i="1" s="1"/>
  <c r="K897" i="1"/>
  <c r="S897" i="1" s="1"/>
  <c r="K898" i="1"/>
  <c r="S898" i="1" s="1"/>
  <c r="K899" i="1"/>
  <c r="S899" i="1" s="1"/>
  <c r="K900" i="1"/>
  <c r="S900" i="1" s="1"/>
  <c r="K901" i="1"/>
  <c r="S901" i="1" s="1"/>
  <c r="K902" i="1"/>
  <c r="S902" i="1" s="1"/>
  <c r="K903" i="1"/>
  <c r="S903" i="1" s="1"/>
  <c r="E905" i="1"/>
  <c r="E904" i="1" s="1"/>
  <c r="L905" i="1"/>
  <c r="L904" i="1" s="1"/>
  <c r="M905" i="1"/>
  <c r="M904" i="1" s="1"/>
  <c r="N905" i="1"/>
  <c r="N904" i="1" s="1"/>
  <c r="O905" i="1"/>
  <c r="O904" i="1" s="1"/>
  <c r="K906" i="1"/>
  <c r="S906" i="1" s="1"/>
  <c r="K907" i="1"/>
  <c r="S907" i="1" s="1"/>
  <c r="K908" i="1"/>
  <c r="S908" i="1" s="1"/>
  <c r="K909" i="1"/>
  <c r="S909" i="1" s="1"/>
  <c r="K910" i="1"/>
  <c r="S910" i="1" s="1"/>
  <c r="K911" i="1"/>
  <c r="S911" i="1" s="1"/>
  <c r="K912" i="1"/>
  <c r="S912" i="1" s="1"/>
  <c r="K913" i="1"/>
  <c r="S913" i="1" s="1"/>
  <c r="K914" i="1"/>
  <c r="S914" i="1" s="1"/>
  <c r="K915" i="1"/>
  <c r="S915" i="1" s="1"/>
  <c r="E917" i="1"/>
  <c r="E916" i="1" s="1"/>
  <c r="L917" i="1"/>
  <c r="L916" i="1" s="1"/>
  <c r="M917" i="1"/>
  <c r="M916" i="1" s="1"/>
  <c r="N917" i="1"/>
  <c r="N916" i="1" s="1"/>
  <c r="O917" i="1"/>
  <c r="O916" i="1" s="1"/>
  <c r="K918" i="1"/>
  <c r="S918" i="1" s="1"/>
  <c r="K919" i="1"/>
  <c r="S919" i="1" s="1"/>
  <c r="K920" i="1"/>
  <c r="S920" i="1" s="1"/>
  <c r="K921" i="1"/>
  <c r="S921" i="1" s="1"/>
  <c r="K922" i="1"/>
  <c r="S922" i="1" s="1"/>
  <c r="K923" i="1"/>
  <c r="S923" i="1" s="1"/>
  <c r="K924" i="1"/>
  <c r="S924" i="1" s="1"/>
  <c r="K925" i="1"/>
  <c r="S925" i="1" s="1"/>
  <c r="K926" i="1"/>
  <c r="S926" i="1" s="1"/>
  <c r="K927" i="1"/>
  <c r="S927" i="1" s="1"/>
  <c r="E941" i="1"/>
  <c r="E940" i="1" s="1"/>
  <c r="L941" i="1"/>
  <c r="L940" i="1" s="1"/>
  <c r="M941" i="1"/>
  <c r="M940" i="1" s="1"/>
  <c r="N941" i="1"/>
  <c r="N940" i="1" s="1"/>
  <c r="O941" i="1"/>
  <c r="O940" i="1" s="1"/>
  <c r="K942" i="1"/>
  <c r="S942" i="1" s="1"/>
  <c r="K943" i="1"/>
  <c r="S943" i="1" s="1"/>
  <c r="K944" i="1"/>
  <c r="S944" i="1" s="1"/>
  <c r="K945" i="1"/>
  <c r="S945" i="1" s="1"/>
  <c r="K946" i="1"/>
  <c r="S946" i="1" s="1"/>
  <c r="K947" i="1"/>
  <c r="S947" i="1" s="1"/>
  <c r="K948" i="1"/>
  <c r="S948" i="1" s="1"/>
  <c r="K949" i="1"/>
  <c r="S949" i="1" s="1"/>
  <c r="K950" i="1"/>
  <c r="S950" i="1" s="1"/>
  <c r="K951" i="1"/>
  <c r="S951" i="1" s="1"/>
  <c r="E953" i="1"/>
  <c r="E952" i="1" s="1"/>
  <c r="L953" i="1"/>
  <c r="L952" i="1" s="1"/>
  <c r="M953" i="1"/>
  <c r="M952" i="1" s="1"/>
  <c r="N953" i="1"/>
  <c r="N952" i="1" s="1"/>
  <c r="O953" i="1"/>
  <c r="O952" i="1" s="1"/>
  <c r="K954" i="1"/>
  <c r="S954" i="1" s="1"/>
  <c r="K955" i="1"/>
  <c r="S955" i="1" s="1"/>
  <c r="K956" i="1"/>
  <c r="S956" i="1" s="1"/>
  <c r="K957" i="1"/>
  <c r="S957" i="1" s="1"/>
  <c r="K958" i="1"/>
  <c r="S958" i="1" s="1"/>
  <c r="K959" i="1"/>
  <c r="S959" i="1" s="1"/>
  <c r="K960" i="1"/>
  <c r="S960" i="1" s="1"/>
  <c r="K961" i="1"/>
  <c r="S961" i="1" s="1"/>
  <c r="K962" i="1"/>
  <c r="S962" i="1" s="1"/>
  <c r="K963" i="1"/>
  <c r="S963" i="1" s="1"/>
  <c r="E965" i="1"/>
  <c r="E964" i="1" s="1"/>
  <c r="L965" i="1"/>
  <c r="L964" i="1" s="1"/>
  <c r="M965" i="1"/>
  <c r="M964" i="1" s="1"/>
  <c r="N965" i="1"/>
  <c r="N964" i="1" s="1"/>
  <c r="O965" i="1"/>
  <c r="O964" i="1" s="1"/>
  <c r="K966" i="1"/>
  <c r="S966" i="1" s="1"/>
  <c r="K967" i="1"/>
  <c r="S967" i="1" s="1"/>
  <c r="K968" i="1"/>
  <c r="S968" i="1" s="1"/>
  <c r="K969" i="1"/>
  <c r="S969" i="1" s="1"/>
  <c r="K970" i="1"/>
  <c r="S970" i="1" s="1"/>
  <c r="K971" i="1"/>
  <c r="S971" i="1" s="1"/>
  <c r="K972" i="1"/>
  <c r="S972" i="1" s="1"/>
  <c r="K973" i="1"/>
  <c r="S973" i="1" s="1"/>
  <c r="K974" i="1"/>
  <c r="S974" i="1" s="1"/>
  <c r="K975" i="1"/>
  <c r="S975" i="1" s="1"/>
  <c r="E977" i="1"/>
  <c r="E976" i="1" s="1"/>
  <c r="L977" i="1"/>
  <c r="L976" i="1" s="1"/>
  <c r="M977" i="1"/>
  <c r="M976" i="1" s="1"/>
  <c r="N977" i="1"/>
  <c r="N976" i="1" s="1"/>
  <c r="O977" i="1"/>
  <c r="O976" i="1" s="1"/>
  <c r="K978" i="1"/>
  <c r="S978" i="1" s="1"/>
  <c r="K979" i="1"/>
  <c r="S979" i="1" s="1"/>
  <c r="K980" i="1"/>
  <c r="S980" i="1" s="1"/>
  <c r="K981" i="1"/>
  <c r="S981" i="1" s="1"/>
  <c r="K982" i="1"/>
  <c r="S982" i="1" s="1"/>
  <c r="K983" i="1"/>
  <c r="S983" i="1" s="1"/>
  <c r="K984" i="1"/>
  <c r="S984" i="1" s="1"/>
  <c r="K985" i="1"/>
  <c r="S985" i="1" s="1"/>
  <c r="K986" i="1"/>
  <c r="S986" i="1" s="1"/>
  <c r="K987" i="1"/>
  <c r="S987" i="1" s="1"/>
  <c r="E989" i="1"/>
  <c r="E988" i="1" s="1"/>
  <c r="L989" i="1"/>
  <c r="L988" i="1" s="1"/>
  <c r="M989" i="1"/>
  <c r="M988" i="1" s="1"/>
  <c r="N989" i="1"/>
  <c r="N988" i="1" s="1"/>
  <c r="O989" i="1"/>
  <c r="O988" i="1" s="1"/>
  <c r="K990" i="1"/>
  <c r="S990" i="1" s="1"/>
  <c r="K991" i="1"/>
  <c r="S991" i="1" s="1"/>
  <c r="K992" i="1"/>
  <c r="S992" i="1" s="1"/>
  <c r="K993" i="1"/>
  <c r="S993" i="1" s="1"/>
  <c r="K994" i="1"/>
  <c r="S994" i="1" s="1"/>
  <c r="K995" i="1"/>
  <c r="S995" i="1" s="1"/>
  <c r="K996" i="1"/>
  <c r="S996" i="1" s="1"/>
  <c r="K997" i="1"/>
  <c r="S997" i="1" s="1"/>
  <c r="K998" i="1"/>
  <c r="S998" i="1" s="1"/>
  <c r="K999" i="1"/>
  <c r="S999" i="1" s="1"/>
  <c r="E1013" i="1"/>
  <c r="E1012" i="1" s="1"/>
  <c r="L1013" i="1"/>
  <c r="L1012" i="1" s="1"/>
  <c r="M1013" i="1"/>
  <c r="M1012" i="1" s="1"/>
  <c r="N1013" i="1"/>
  <c r="N1012" i="1" s="1"/>
  <c r="O1013" i="1"/>
  <c r="O1012" i="1" s="1"/>
  <c r="K1014" i="1"/>
  <c r="S1014" i="1" s="1"/>
  <c r="K1015" i="1"/>
  <c r="S1015" i="1" s="1"/>
  <c r="K1016" i="1"/>
  <c r="S1016" i="1" s="1"/>
  <c r="K1017" i="1"/>
  <c r="S1017" i="1" s="1"/>
  <c r="K1018" i="1"/>
  <c r="S1018" i="1" s="1"/>
  <c r="K1019" i="1"/>
  <c r="S1019" i="1" s="1"/>
  <c r="K1020" i="1"/>
  <c r="S1020" i="1" s="1"/>
  <c r="K1021" i="1"/>
  <c r="S1021" i="1" s="1"/>
  <c r="K1022" i="1"/>
  <c r="S1022" i="1" s="1"/>
  <c r="K1023" i="1"/>
  <c r="S1023" i="1" s="1"/>
  <c r="E1025" i="1"/>
  <c r="E1024" i="1" s="1"/>
  <c r="L1025" i="1"/>
  <c r="L1024" i="1" s="1"/>
  <c r="M1025" i="1"/>
  <c r="M1024" i="1" s="1"/>
  <c r="N1025" i="1"/>
  <c r="N1024" i="1" s="1"/>
  <c r="O1025" i="1"/>
  <c r="O1024" i="1" s="1"/>
  <c r="K1026" i="1"/>
  <c r="S1026" i="1" s="1"/>
  <c r="K1027" i="1"/>
  <c r="S1027" i="1" s="1"/>
  <c r="K1028" i="1"/>
  <c r="S1028" i="1" s="1"/>
  <c r="K1029" i="1"/>
  <c r="S1029" i="1" s="1"/>
  <c r="K1030" i="1"/>
  <c r="S1030" i="1" s="1"/>
  <c r="K1031" i="1"/>
  <c r="S1031" i="1" s="1"/>
  <c r="K1032" i="1"/>
  <c r="S1032" i="1" s="1"/>
  <c r="K1033" i="1"/>
  <c r="S1033" i="1" s="1"/>
  <c r="K1034" i="1"/>
  <c r="S1034" i="1" s="1"/>
  <c r="K1035" i="1"/>
  <c r="S1035" i="1" s="1"/>
  <c r="E1037" i="1"/>
  <c r="E1036" i="1" s="1"/>
  <c r="L1037" i="1"/>
  <c r="L1036" i="1" s="1"/>
  <c r="M1037" i="1"/>
  <c r="M1036" i="1" s="1"/>
  <c r="N1037" i="1"/>
  <c r="N1036" i="1" s="1"/>
  <c r="O1037" i="1"/>
  <c r="O1036" i="1" s="1"/>
  <c r="K1038" i="1"/>
  <c r="S1038" i="1" s="1"/>
  <c r="K1039" i="1"/>
  <c r="S1039" i="1" s="1"/>
  <c r="K1040" i="1"/>
  <c r="S1040" i="1" s="1"/>
  <c r="K1041" i="1"/>
  <c r="S1041" i="1" s="1"/>
  <c r="K1042" i="1"/>
  <c r="S1042" i="1" s="1"/>
  <c r="K1043" i="1"/>
  <c r="S1043" i="1" s="1"/>
  <c r="K1044" i="1"/>
  <c r="S1044" i="1" s="1"/>
  <c r="K1045" i="1"/>
  <c r="S1045" i="1" s="1"/>
  <c r="K1046" i="1"/>
  <c r="S1046" i="1" s="1"/>
  <c r="K1047" i="1"/>
  <c r="S1047" i="1" s="1"/>
  <c r="E1049" i="1"/>
  <c r="E1048" i="1" s="1"/>
  <c r="L1049" i="1"/>
  <c r="L1048" i="1" s="1"/>
  <c r="M1049" i="1"/>
  <c r="M1048" i="1" s="1"/>
  <c r="N1049" i="1"/>
  <c r="N1048" i="1" s="1"/>
  <c r="O1049" i="1"/>
  <c r="O1048" i="1" s="1"/>
  <c r="K1050" i="1"/>
  <c r="S1050" i="1" s="1"/>
  <c r="K1051" i="1"/>
  <c r="S1051" i="1" s="1"/>
  <c r="K1052" i="1"/>
  <c r="S1052" i="1" s="1"/>
  <c r="K1053" i="1"/>
  <c r="S1053" i="1" s="1"/>
  <c r="K1054" i="1"/>
  <c r="S1054" i="1" s="1"/>
  <c r="K1055" i="1"/>
  <c r="S1055" i="1" s="1"/>
  <c r="K1056" i="1"/>
  <c r="S1056" i="1" s="1"/>
  <c r="K1057" i="1"/>
  <c r="S1057" i="1" s="1"/>
  <c r="K1058" i="1"/>
  <c r="S1058" i="1" s="1"/>
  <c r="K1059" i="1"/>
  <c r="S1059" i="1" s="1"/>
  <c r="E1061" i="1"/>
  <c r="E1060" i="1" s="1"/>
  <c r="L1061" i="1"/>
  <c r="L1060" i="1" s="1"/>
  <c r="M1061" i="1"/>
  <c r="M1060" i="1" s="1"/>
  <c r="N1061" i="1"/>
  <c r="O1061" i="1"/>
  <c r="O1060" i="1" s="1"/>
  <c r="K1062" i="1"/>
  <c r="S1062" i="1" s="1"/>
  <c r="K1063" i="1"/>
  <c r="S1063" i="1" s="1"/>
  <c r="K1064" i="1"/>
  <c r="S1064" i="1" s="1"/>
  <c r="K1065" i="1"/>
  <c r="S1065" i="1" s="1"/>
  <c r="K1066" i="1"/>
  <c r="S1066" i="1" s="1"/>
  <c r="K1067" i="1"/>
  <c r="S1067" i="1" s="1"/>
  <c r="K1068" i="1"/>
  <c r="S1068" i="1" s="1"/>
  <c r="K1069" i="1"/>
  <c r="S1069" i="1" s="1"/>
  <c r="K1070" i="1"/>
  <c r="S1070" i="1" s="1"/>
  <c r="K1071" i="1"/>
  <c r="S1071" i="1" s="1"/>
  <c r="S1084" i="1"/>
  <c r="E1086" i="1"/>
  <c r="E1085" i="1" s="1"/>
  <c r="L1086" i="1"/>
  <c r="L1085" i="1" s="1"/>
  <c r="M1086" i="1"/>
  <c r="N1086" i="1"/>
  <c r="N1085" i="1" s="1"/>
  <c r="O1086" i="1"/>
  <c r="O1085" i="1" s="1"/>
  <c r="K1087" i="1"/>
  <c r="S1087" i="1" s="1"/>
  <c r="K1088" i="1"/>
  <c r="S1088" i="1" s="1"/>
  <c r="K1089" i="1"/>
  <c r="S1089" i="1" s="1"/>
  <c r="K1090" i="1"/>
  <c r="S1090" i="1" s="1"/>
  <c r="K1091" i="1"/>
  <c r="S1091" i="1" s="1"/>
  <c r="K1092" i="1"/>
  <c r="S1092" i="1" s="1"/>
  <c r="K1093" i="1"/>
  <c r="S1093" i="1" s="1"/>
  <c r="K1094" i="1"/>
  <c r="S1094" i="1" s="1"/>
  <c r="K1095" i="1"/>
  <c r="S1095" i="1" s="1"/>
  <c r="K1096" i="1"/>
  <c r="S1096" i="1" s="1"/>
  <c r="E1098" i="1"/>
  <c r="E1097" i="1" s="1"/>
  <c r="L1098" i="1"/>
  <c r="L1097" i="1" s="1"/>
  <c r="M1098" i="1"/>
  <c r="M1097" i="1" s="1"/>
  <c r="N1098" i="1"/>
  <c r="N1097" i="1" s="1"/>
  <c r="O1098" i="1"/>
  <c r="O1097" i="1" s="1"/>
  <c r="K1099" i="1"/>
  <c r="S1099" i="1" s="1"/>
  <c r="K1100" i="1"/>
  <c r="S1100" i="1" s="1"/>
  <c r="K1101" i="1"/>
  <c r="S1101" i="1" s="1"/>
  <c r="K1102" i="1"/>
  <c r="S1102" i="1" s="1"/>
  <c r="K1103" i="1"/>
  <c r="S1103" i="1" s="1"/>
  <c r="K1104" i="1"/>
  <c r="S1104" i="1" s="1"/>
  <c r="K1105" i="1"/>
  <c r="S1105" i="1" s="1"/>
  <c r="K1106" i="1"/>
  <c r="S1106" i="1" s="1"/>
  <c r="K1107" i="1"/>
  <c r="S1107" i="1" s="1"/>
  <c r="K1108" i="1"/>
  <c r="S1108" i="1" s="1"/>
  <c r="E1110" i="1"/>
  <c r="E1109" i="1" s="1"/>
  <c r="L1110" i="1"/>
  <c r="L1109" i="1" s="1"/>
  <c r="M1110" i="1"/>
  <c r="M1109" i="1" s="1"/>
  <c r="N1110" i="1"/>
  <c r="N1109" i="1" s="1"/>
  <c r="O1110" i="1"/>
  <c r="O1109" i="1" s="1"/>
  <c r="K1111" i="1"/>
  <c r="S1111" i="1" s="1"/>
  <c r="K1112" i="1"/>
  <c r="S1112" i="1" s="1"/>
  <c r="K1113" i="1"/>
  <c r="S1113" i="1" s="1"/>
  <c r="K1114" i="1"/>
  <c r="S1114" i="1" s="1"/>
  <c r="K1115" i="1"/>
  <c r="S1115" i="1" s="1"/>
  <c r="K1116" i="1"/>
  <c r="S1116" i="1" s="1"/>
  <c r="K1117" i="1"/>
  <c r="S1117" i="1" s="1"/>
  <c r="K1118" i="1"/>
  <c r="S1118" i="1" s="1"/>
  <c r="K1119" i="1"/>
  <c r="S1119" i="1" s="1"/>
  <c r="K1120" i="1"/>
  <c r="S1120" i="1" s="1"/>
  <c r="E1122" i="1"/>
  <c r="E1121" i="1" s="1"/>
  <c r="L1122" i="1"/>
  <c r="L1121" i="1" s="1"/>
  <c r="M1122" i="1"/>
  <c r="M1121" i="1" s="1"/>
  <c r="N1122" i="1"/>
  <c r="N1121" i="1" s="1"/>
  <c r="O1122" i="1"/>
  <c r="O1121" i="1" s="1"/>
  <c r="K1123" i="1"/>
  <c r="S1123" i="1" s="1"/>
  <c r="K1124" i="1"/>
  <c r="S1124" i="1" s="1"/>
  <c r="K1125" i="1"/>
  <c r="S1125" i="1" s="1"/>
  <c r="K1126" i="1"/>
  <c r="S1126" i="1" s="1"/>
  <c r="K1127" i="1"/>
  <c r="S1127" i="1" s="1"/>
  <c r="K1128" i="1"/>
  <c r="S1128" i="1" s="1"/>
  <c r="K1129" i="1"/>
  <c r="S1129" i="1" s="1"/>
  <c r="K1130" i="1"/>
  <c r="S1130" i="1" s="1"/>
  <c r="K1131" i="1"/>
  <c r="S1131" i="1" s="1"/>
  <c r="K1132" i="1"/>
  <c r="S1132" i="1" s="1"/>
  <c r="J24" i="10"/>
  <c r="D5" i="10"/>
  <c r="D12" i="10"/>
  <c r="D11" i="10" s="1"/>
  <c r="F5" i="10"/>
  <c r="F12" i="10"/>
  <c r="F11" i="10" s="1"/>
  <c r="G5" i="10"/>
  <c r="G12" i="10"/>
  <c r="G11" i="10" s="1"/>
  <c r="H5" i="10"/>
  <c r="H12" i="10"/>
  <c r="H11" i="10" s="1"/>
  <c r="I5" i="10"/>
  <c r="I12" i="10"/>
  <c r="I11" i="10" s="1"/>
  <c r="E22" i="10"/>
  <c r="J22" i="10" s="1"/>
  <c r="E21" i="10"/>
  <c r="J21" i="10" s="1"/>
  <c r="E20" i="10"/>
  <c r="J20" i="10" s="1"/>
  <c r="E19" i="10"/>
  <c r="A19" i="10" s="1"/>
  <c r="E18" i="10"/>
  <c r="J18" i="10" s="1"/>
  <c r="E17" i="10"/>
  <c r="E16" i="10"/>
  <c r="J16" i="10" s="1"/>
  <c r="E15" i="10"/>
  <c r="E14" i="10"/>
  <c r="J14" i="10" s="1"/>
  <c r="E13" i="10"/>
  <c r="J13" i="10" s="1"/>
  <c r="E10" i="10"/>
  <c r="J10" i="10" s="1"/>
  <c r="E9" i="10"/>
  <c r="J9" i="10" s="1"/>
  <c r="E8" i="10"/>
  <c r="J8" i="10" s="1"/>
  <c r="E7" i="10"/>
  <c r="J7" i="10" s="1"/>
  <c r="E6" i="10"/>
  <c r="J6" i="10" s="1"/>
  <c r="J24" i="8"/>
  <c r="D5" i="8"/>
  <c r="D12" i="8"/>
  <c r="D11" i="8" s="1"/>
  <c r="F5" i="8"/>
  <c r="F12" i="8"/>
  <c r="F11" i="8" s="1"/>
  <c r="G5" i="8"/>
  <c r="G12" i="8"/>
  <c r="G11" i="8" s="1"/>
  <c r="H5" i="8"/>
  <c r="H12" i="8"/>
  <c r="H11" i="8" s="1"/>
  <c r="I5" i="8"/>
  <c r="I12" i="8"/>
  <c r="I11" i="8" s="1"/>
  <c r="E22" i="8"/>
  <c r="J22" i="8" s="1"/>
  <c r="E21" i="8"/>
  <c r="A21" i="8" s="1"/>
  <c r="E20" i="8"/>
  <c r="J20" i="8" s="1"/>
  <c r="E19" i="8"/>
  <c r="E18" i="8"/>
  <c r="J18" i="8" s="1"/>
  <c r="E17" i="8"/>
  <c r="E16" i="8"/>
  <c r="J16" i="8" s="1"/>
  <c r="E15" i="8"/>
  <c r="J15" i="8" s="1"/>
  <c r="E14" i="8"/>
  <c r="E13" i="8"/>
  <c r="A13" i="8" s="1"/>
  <c r="E10" i="8"/>
  <c r="J10" i="8" s="1"/>
  <c r="A10" i="8"/>
  <c r="E9" i="8"/>
  <c r="J9" i="8"/>
  <c r="A9" i="8"/>
  <c r="E8" i="8"/>
  <c r="J8" i="8" s="1"/>
  <c r="E7" i="8"/>
  <c r="J7" i="8" s="1"/>
  <c r="A7" i="8"/>
  <c r="E6" i="8"/>
  <c r="J6" i="8" s="1"/>
  <c r="J24" i="7"/>
  <c r="D5" i="7"/>
  <c r="D12" i="7"/>
  <c r="D11" i="7" s="1"/>
  <c r="F5" i="7"/>
  <c r="F12" i="7"/>
  <c r="F11" i="7" s="1"/>
  <c r="G5" i="7"/>
  <c r="G12" i="7"/>
  <c r="G11" i="7" s="1"/>
  <c r="H5" i="7"/>
  <c r="H12" i="7"/>
  <c r="H11" i="7" s="1"/>
  <c r="I5" i="7"/>
  <c r="I12" i="7"/>
  <c r="I11" i="7" s="1"/>
  <c r="E22" i="7"/>
  <c r="E21" i="7"/>
  <c r="J21" i="7" s="1"/>
  <c r="E20" i="7"/>
  <c r="J20" i="7" s="1"/>
  <c r="E19" i="7"/>
  <c r="J19" i="7" s="1"/>
  <c r="E18" i="7"/>
  <c r="E17" i="7"/>
  <c r="E16" i="7"/>
  <c r="J16" i="7" s="1"/>
  <c r="E15" i="7"/>
  <c r="J15" i="7" s="1"/>
  <c r="E14" i="7"/>
  <c r="J14" i="7" s="1"/>
  <c r="E13" i="7"/>
  <c r="E10" i="7"/>
  <c r="E9" i="7"/>
  <c r="J9" i="7" s="1"/>
  <c r="E8" i="7"/>
  <c r="J8" i="7" s="1"/>
  <c r="E7" i="7"/>
  <c r="J7" i="7" s="1"/>
  <c r="E6" i="7"/>
  <c r="J6" i="7" s="1"/>
  <c r="I5" i="6"/>
  <c r="H5" i="6"/>
  <c r="G5" i="6"/>
  <c r="F5" i="6"/>
  <c r="E6" i="6"/>
  <c r="A6" i="6" s="1"/>
  <c r="D5" i="6"/>
  <c r="D12" i="6"/>
  <c r="D11" i="6" s="1"/>
  <c r="F12" i="6"/>
  <c r="F11" i="6" s="1"/>
  <c r="F23" i="6" s="1"/>
  <c r="G12" i="6"/>
  <c r="G11" i="6" s="1"/>
  <c r="H12" i="6"/>
  <c r="H11" i="6" s="1"/>
  <c r="H23" i="6" s="1"/>
  <c r="I12" i="6"/>
  <c r="I11" i="6" s="1"/>
  <c r="E22" i="6"/>
  <c r="A22" i="6" s="1"/>
  <c r="E21" i="6"/>
  <c r="A21" i="6" s="1"/>
  <c r="E20" i="6"/>
  <c r="E19" i="6"/>
  <c r="A19" i="6" s="1"/>
  <c r="E18" i="6"/>
  <c r="A18" i="6" s="1"/>
  <c r="E17" i="6"/>
  <c r="A17" i="6" s="1"/>
  <c r="E16" i="6"/>
  <c r="A16" i="6" s="1"/>
  <c r="E15" i="6"/>
  <c r="A15" i="6" s="1"/>
  <c r="E14" i="6"/>
  <c r="A14" i="6" s="1"/>
  <c r="E13" i="6"/>
  <c r="A13" i="6" s="1"/>
  <c r="E10" i="6"/>
  <c r="A10" i="6" s="1"/>
  <c r="E9" i="6"/>
  <c r="A9" i="6" s="1"/>
  <c r="E8" i="6"/>
  <c r="A8" i="6" s="1"/>
  <c r="E7" i="6"/>
  <c r="A7" i="6" s="1"/>
  <c r="J246" i="1"/>
  <c r="F1132" i="1"/>
  <c r="A1132" i="1" s="1"/>
  <c r="F1131" i="1"/>
  <c r="A1131" i="1" s="1"/>
  <c r="F1130" i="1"/>
  <c r="A1130" i="1" s="1"/>
  <c r="F1129" i="1"/>
  <c r="F1128" i="1"/>
  <c r="A1128" i="1" s="1"/>
  <c r="F1127" i="1"/>
  <c r="A1127" i="1" s="1"/>
  <c r="F1126" i="1"/>
  <c r="A1126" i="1" s="1"/>
  <c r="F1125" i="1"/>
  <c r="F1124" i="1"/>
  <c r="A1124" i="1" s="1"/>
  <c r="F1123" i="1"/>
  <c r="A1123" i="1" s="1"/>
  <c r="D1122" i="1"/>
  <c r="D1121" i="1" s="1"/>
  <c r="G1122" i="1"/>
  <c r="G1121" i="1" s="1"/>
  <c r="H1122" i="1"/>
  <c r="H1121" i="1" s="1"/>
  <c r="I1122" i="1"/>
  <c r="I1121" i="1" s="1"/>
  <c r="J1122" i="1"/>
  <c r="J1121" i="1" s="1"/>
  <c r="F1120" i="1"/>
  <c r="F1119" i="1"/>
  <c r="A1119" i="1" s="1"/>
  <c r="F1118" i="1"/>
  <c r="F1117" i="1"/>
  <c r="A1117" i="1" s="1"/>
  <c r="F1116" i="1"/>
  <c r="F1115" i="1"/>
  <c r="A1115" i="1" s="1"/>
  <c r="F1114" i="1"/>
  <c r="F1113" i="1"/>
  <c r="F1112" i="1"/>
  <c r="F1111" i="1"/>
  <c r="A1111" i="1" s="1"/>
  <c r="D1110" i="1"/>
  <c r="D1109" i="1" s="1"/>
  <c r="G1110" i="1"/>
  <c r="G1109" i="1" s="1"/>
  <c r="H1110" i="1"/>
  <c r="H1109" i="1" s="1"/>
  <c r="I1110" i="1"/>
  <c r="I1109" i="1" s="1"/>
  <c r="J1110" i="1"/>
  <c r="J1109" i="1" s="1"/>
  <c r="F1108" i="1"/>
  <c r="A1108" i="1" s="1"/>
  <c r="F1107" i="1"/>
  <c r="F1106" i="1"/>
  <c r="A1106" i="1" s="1"/>
  <c r="F1105" i="1"/>
  <c r="A1105" i="1" s="1"/>
  <c r="F1104" i="1"/>
  <c r="A1104" i="1" s="1"/>
  <c r="F1103" i="1"/>
  <c r="F1102" i="1"/>
  <c r="A1102" i="1" s="1"/>
  <c r="F1101" i="1"/>
  <c r="A1101" i="1" s="1"/>
  <c r="F1100" i="1"/>
  <c r="A1100" i="1" s="1"/>
  <c r="F1099" i="1"/>
  <c r="D1098" i="1"/>
  <c r="D1097" i="1" s="1"/>
  <c r="G1098" i="1"/>
  <c r="G1097" i="1" s="1"/>
  <c r="H1098" i="1"/>
  <c r="H1097" i="1" s="1"/>
  <c r="I1098" i="1"/>
  <c r="I1097" i="1" s="1"/>
  <c r="J1098" i="1"/>
  <c r="J1097" i="1" s="1"/>
  <c r="F1096" i="1"/>
  <c r="F1095" i="1"/>
  <c r="F1094" i="1"/>
  <c r="F1093" i="1"/>
  <c r="A1093" i="1" s="1"/>
  <c r="F1092" i="1"/>
  <c r="F1091" i="1"/>
  <c r="A1091" i="1" s="1"/>
  <c r="F1090" i="1"/>
  <c r="F1089" i="1"/>
  <c r="A1089" i="1" s="1"/>
  <c r="F1088" i="1"/>
  <c r="F1087" i="1"/>
  <c r="D1086" i="1"/>
  <c r="D1085" i="1" s="1"/>
  <c r="G1086" i="1"/>
  <c r="G1085" i="1" s="1"/>
  <c r="H1086" i="1"/>
  <c r="H1085" i="1" s="1"/>
  <c r="I1086" i="1"/>
  <c r="I1085" i="1" s="1"/>
  <c r="J1086" i="1"/>
  <c r="J1085" i="1" s="1"/>
  <c r="A1084" i="1"/>
  <c r="G1083" i="1"/>
  <c r="H1083" i="1"/>
  <c r="I1083" i="1"/>
  <c r="J1083" i="1"/>
  <c r="D1083" i="1"/>
  <c r="G1082" i="1"/>
  <c r="H1082" i="1"/>
  <c r="I1082" i="1"/>
  <c r="J1082" i="1"/>
  <c r="D1082" i="1"/>
  <c r="G1081" i="1"/>
  <c r="H1081" i="1"/>
  <c r="I1081" i="1"/>
  <c r="J1081" i="1"/>
  <c r="D1081" i="1"/>
  <c r="G1080" i="1"/>
  <c r="H1080" i="1"/>
  <c r="I1080" i="1"/>
  <c r="J1080" i="1"/>
  <c r="D1080" i="1"/>
  <c r="G1079" i="1"/>
  <c r="H1079" i="1"/>
  <c r="I1079" i="1"/>
  <c r="J1079" i="1"/>
  <c r="D1079" i="1"/>
  <c r="G1078" i="1"/>
  <c r="H1078" i="1"/>
  <c r="I1078" i="1"/>
  <c r="J1078" i="1"/>
  <c r="D1078" i="1"/>
  <c r="G1077" i="1"/>
  <c r="H1077" i="1"/>
  <c r="I1077" i="1"/>
  <c r="J1077" i="1"/>
  <c r="D1077" i="1"/>
  <c r="G1076" i="1"/>
  <c r="H1076" i="1"/>
  <c r="I1076" i="1"/>
  <c r="J1076" i="1"/>
  <c r="D1076" i="1"/>
  <c r="G1075" i="1"/>
  <c r="H1075" i="1"/>
  <c r="I1075" i="1"/>
  <c r="J1075" i="1"/>
  <c r="D1075" i="1"/>
  <c r="D1074" i="1"/>
  <c r="G1074" i="1"/>
  <c r="H1074" i="1"/>
  <c r="I1074" i="1"/>
  <c r="J1074" i="1"/>
  <c r="F1071" i="1"/>
  <c r="F1070" i="1"/>
  <c r="A1070" i="1" s="1"/>
  <c r="F1069" i="1"/>
  <c r="A1069" i="1" s="1"/>
  <c r="F1068" i="1"/>
  <c r="A1068" i="1" s="1"/>
  <c r="F1067" i="1"/>
  <c r="F1066" i="1"/>
  <c r="A1066" i="1" s="1"/>
  <c r="F1065" i="1"/>
  <c r="A1065" i="1" s="1"/>
  <c r="F1064" i="1"/>
  <c r="A1064" i="1" s="1"/>
  <c r="F1063" i="1"/>
  <c r="F1062" i="1"/>
  <c r="A1062" i="1" s="1"/>
  <c r="D1061" i="1"/>
  <c r="D1060" i="1" s="1"/>
  <c r="G1061" i="1"/>
  <c r="H1061" i="1"/>
  <c r="I1061" i="1"/>
  <c r="I1060" i="1" s="1"/>
  <c r="J1061" i="1"/>
  <c r="J1060" i="1" s="1"/>
  <c r="G1060" i="1"/>
  <c r="F1059" i="1"/>
  <c r="A1059" i="1" s="1"/>
  <c r="F1058" i="1"/>
  <c r="A1058" i="1" s="1"/>
  <c r="F1057" i="1"/>
  <c r="A1057" i="1" s="1"/>
  <c r="F1056" i="1"/>
  <c r="A1056" i="1" s="1"/>
  <c r="F1055" i="1"/>
  <c r="A1055" i="1" s="1"/>
  <c r="F1054" i="1"/>
  <c r="A1054" i="1" s="1"/>
  <c r="F1053" i="1"/>
  <c r="A1053" i="1" s="1"/>
  <c r="F1052" i="1"/>
  <c r="A1052" i="1" s="1"/>
  <c r="F1051" i="1"/>
  <c r="A1051" i="1" s="1"/>
  <c r="F1050" i="1"/>
  <c r="A1050" i="1" s="1"/>
  <c r="D1049" i="1"/>
  <c r="D1048" i="1" s="1"/>
  <c r="G1049" i="1"/>
  <c r="H1049" i="1"/>
  <c r="I1049" i="1"/>
  <c r="I1048" i="1" s="1"/>
  <c r="J1049" i="1"/>
  <c r="J1048" i="1" s="1"/>
  <c r="G1048" i="1"/>
  <c r="F1047" i="1"/>
  <c r="F1046" i="1"/>
  <c r="A1046" i="1" s="1"/>
  <c r="F1045" i="1"/>
  <c r="A1045" i="1" s="1"/>
  <c r="F1044" i="1"/>
  <c r="A1044" i="1" s="1"/>
  <c r="F1043" i="1"/>
  <c r="F1042" i="1"/>
  <c r="A1042" i="1" s="1"/>
  <c r="F1041" i="1"/>
  <c r="A1041" i="1" s="1"/>
  <c r="F1040" i="1"/>
  <c r="A1040" i="1" s="1"/>
  <c r="F1039" i="1"/>
  <c r="F1038" i="1"/>
  <c r="A1038" i="1" s="1"/>
  <c r="D1037" i="1"/>
  <c r="D1036" i="1" s="1"/>
  <c r="G1037" i="1"/>
  <c r="H1037" i="1"/>
  <c r="I1037" i="1"/>
  <c r="I1036" i="1" s="1"/>
  <c r="J1037" i="1"/>
  <c r="J1036" i="1" s="1"/>
  <c r="G1036" i="1"/>
  <c r="F1035" i="1"/>
  <c r="A1035" i="1" s="1"/>
  <c r="F1034" i="1"/>
  <c r="A1034" i="1" s="1"/>
  <c r="F1033" i="1"/>
  <c r="A1033" i="1" s="1"/>
  <c r="F1032" i="1"/>
  <c r="A1032" i="1" s="1"/>
  <c r="F1031" i="1"/>
  <c r="A1031" i="1" s="1"/>
  <c r="F1030" i="1"/>
  <c r="A1030" i="1" s="1"/>
  <c r="F1029" i="1"/>
  <c r="A1029" i="1" s="1"/>
  <c r="F1028" i="1"/>
  <c r="A1028" i="1" s="1"/>
  <c r="F1027" i="1"/>
  <c r="A1027" i="1" s="1"/>
  <c r="F1026" i="1"/>
  <c r="A1026" i="1" s="1"/>
  <c r="D1025" i="1"/>
  <c r="D1024" i="1" s="1"/>
  <c r="G1025" i="1"/>
  <c r="H1025" i="1"/>
  <c r="I1025" i="1"/>
  <c r="I1024" i="1" s="1"/>
  <c r="J1025" i="1"/>
  <c r="J1024" i="1" s="1"/>
  <c r="G1024" i="1"/>
  <c r="F1023" i="1"/>
  <c r="F1022" i="1"/>
  <c r="F1021" i="1"/>
  <c r="A1021" i="1" s="1"/>
  <c r="F1020" i="1"/>
  <c r="F1019" i="1"/>
  <c r="A1019" i="1" s="1"/>
  <c r="F1018" i="1"/>
  <c r="F1017" i="1"/>
  <c r="A1017" i="1" s="1"/>
  <c r="F1016" i="1"/>
  <c r="F1015" i="1"/>
  <c r="F1014" i="1"/>
  <c r="D1013" i="1"/>
  <c r="D1012" i="1" s="1"/>
  <c r="G1013" i="1"/>
  <c r="G1012" i="1" s="1"/>
  <c r="H1013" i="1"/>
  <c r="H1012" i="1" s="1"/>
  <c r="I1013" i="1"/>
  <c r="I1012" i="1" s="1"/>
  <c r="J1013" i="1"/>
  <c r="J1012" i="1" s="1"/>
  <c r="G1011" i="1"/>
  <c r="H1011" i="1"/>
  <c r="I1011" i="1"/>
  <c r="J1011" i="1"/>
  <c r="D1011" i="1"/>
  <c r="G1010" i="1"/>
  <c r="H1010" i="1"/>
  <c r="I1010" i="1"/>
  <c r="J1010" i="1"/>
  <c r="D1010" i="1"/>
  <c r="G1009" i="1"/>
  <c r="H1009" i="1"/>
  <c r="I1009" i="1"/>
  <c r="J1009" i="1"/>
  <c r="D1009" i="1"/>
  <c r="G1008" i="1"/>
  <c r="H1008" i="1"/>
  <c r="I1008" i="1"/>
  <c r="J1008" i="1"/>
  <c r="D1008" i="1"/>
  <c r="G1007" i="1"/>
  <c r="H1007" i="1"/>
  <c r="I1007" i="1"/>
  <c r="J1007" i="1"/>
  <c r="D1007" i="1"/>
  <c r="G1006" i="1"/>
  <c r="H1006" i="1"/>
  <c r="I1006" i="1"/>
  <c r="J1006" i="1"/>
  <c r="D1006" i="1"/>
  <c r="G1005" i="1"/>
  <c r="H1005" i="1"/>
  <c r="I1005" i="1"/>
  <c r="J1005" i="1"/>
  <c r="D1005" i="1"/>
  <c r="G1004" i="1"/>
  <c r="H1004" i="1"/>
  <c r="I1004" i="1"/>
  <c r="J1004" i="1"/>
  <c r="D1004" i="1"/>
  <c r="G1003" i="1"/>
  <c r="H1003" i="1"/>
  <c r="I1003" i="1"/>
  <c r="J1003" i="1"/>
  <c r="D1003" i="1"/>
  <c r="D1002" i="1"/>
  <c r="G1002" i="1"/>
  <c r="H1002" i="1"/>
  <c r="I1002" i="1"/>
  <c r="J1002" i="1"/>
  <c r="F999" i="1"/>
  <c r="A999" i="1" s="1"/>
  <c r="F998" i="1"/>
  <c r="A998" i="1" s="1"/>
  <c r="F997" i="1"/>
  <c r="A997" i="1" s="1"/>
  <c r="F996" i="1"/>
  <c r="F995" i="1"/>
  <c r="A995" i="1" s="1"/>
  <c r="F994" i="1"/>
  <c r="A994" i="1" s="1"/>
  <c r="F993" i="1"/>
  <c r="A993" i="1" s="1"/>
  <c r="F992" i="1"/>
  <c r="F991" i="1"/>
  <c r="A991" i="1" s="1"/>
  <c r="F990" i="1"/>
  <c r="A990" i="1" s="1"/>
  <c r="D989" i="1"/>
  <c r="D988" i="1" s="1"/>
  <c r="G989" i="1"/>
  <c r="G988" i="1" s="1"/>
  <c r="H989" i="1"/>
  <c r="H988" i="1" s="1"/>
  <c r="I989" i="1"/>
  <c r="I988" i="1" s="1"/>
  <c r="J989" i="1"/>
  <c r="J988" i="1" s="1"/>
  <c r="F987" i="1"/>
  <c r="A987" i="1" s="1"/>
  <c r="F986" i="1"/>
  <c r="A986" i="1" s="1"/>
  <c r="F985" i="1"/>
  <c r="A985" i="1" s="1"/>
  <c r="F984" i="1"/>
  <c r="A984" i="1" s="1"/>
  <c r="F983" i="1"/>
  <c r="A983" i="1" s="1"/>
  <c r="F982" i="1"/>
  <c r="A982" i="1" s="1"/>
  <c r="F981" i="1"/>
  <c r="A981" i="1" s="1"/>
  <c r="F980" i="1"/>
  <c r="F979" i="1"/>
  <c r="A979" i="1" s="1"/>
  <c r="F978" i="1"/>
  <c r="A978" i="1" s="1"/>
  <c r="D977" i="1"/>
  <c r="D976" i="1" s="1"/>
  <c r="G977" i="1"/>
  <c r="G976" i="1" s="1"/>
  <c r="H977" i="1"/>
  <c r="I977" i="1"/>
  <c r="I976" i="1" s="1"/>
  <c r="J977" i="1"/>
  <c r="J976" i="1" s="1"/>
  <c r="F975" i="1"/>
  <c r="A975" i="1" s="1"/>
  <c r="F974" i="1"/>
  <c r="F973" i="1"/>
  <c r="A973" i="1" s="1"/>
  <c r="F972" i="1"/>
  <c r="F971" i="1"/>
  <c r="F970" i="1"/>
  <c r="F969" i="1"/>
  <c r="A969" i="1" s="1"/>
  <c r="F968" i="1"/>
  <c r="F967" i="1"/>
  <c r="A967" i="1" s="1"/>
  <c r="F966" i="1"/>
  <c r="D965" i="1"/>
  <c r="D964" i="1" s="1"/>
  <c r="G965" i="1"/>
  <c r="H965" i="1"/>
  <c r="I965" i="1"/>
  <c r="I964" i="1" s="1"/>
  <c r="J965" i="1"/>
  <c r="J964" i="1" s="1"/>
  <c r="G964" i="1"/>
  <c r="F963" i="1"/>
  <c r="A963" i="1" s="1"/>
  <c r="F962" i="1"/>
  <c r="F961" i="1"/>
  <c r="A961" i="1" s="1"/>
  <c r="F960" i="1"/>
  <c r="A960" i="1" s="1"/>
  <c r="F959" i="1"/>
  <c r="A959" i="1" s="1"/>
  <c r="F958" i="1"/>
  <c r="F957" i="1"/>
  <c r="A957" i="1" s="1"/>
  <c r="F956" i="1"/>
  <c r="A956" i="1" s="1"/>
  <c r="F955" i="1"/>
  <c r="A955" i="1" s="1"/>
  <c r="F954" i="1"/>
  <c r="D953" i="1"/>
  <c r="D952" i="1" s="1"/>
  <c r="G953" i="1"/>
  <c r="H953" i="1"/>
  <c r="I953" i="1"/>
  <c r="I952" i="1" s="1"/>
  <c r="J953" i="1"/>
  <c r="J952" i="1" s="1"/>
  <c r="G952" i="1"/>
  <c r="F951" i="1"/>
  <c r="A951" i="1" s="1"/>
  <c r="F950" i="1"/>
  <c r="A950" i="1" s="1"/>
  <c r="F949" i="1"/>
  <c r="A949" i="1" s="1"/>
  <c r="F948" i="1"/>
  <c r="A948" i="1" s="1"/>
  <c r="F947" i="1"/>
  <c r="A947" i="1" s="1"/>
  <c r="F946" i="1"/>
  <c r="A946" i="1" s="1"/>
  <c r="F945" i="1"/>
  <c r="A945" i="1" s="1"/>
  <c r="F944" i="1"/>
  <c r="A944" i="1" s="1"/>
  <c r="F943" i="1"/>
  <c r="A943" i="1" s="1"/>
  <c r="F942" i="1"/>
  <c r="A942" i="1" s="1"/>
  <c r="D941" i="1"/>
  <c r="D940" i="1" s="1"/>
  <c r="G941" i="1"/>
  <c r="G940" i="1" s="1"/>
  <c r="H941" i="1"/>
  <c r="H940" i="1" s="1"/>
  <c r="I941" i="1"/>
  <c r="I940" i="1" s="1"/>
  <c r="J941" i="1"/>
  <c r="J940" i="1" s="1"/>
  <c r="G939" i="1"/>
  <c r="H939" i="1"/>
  <c r="I939" i="1"/>
  <c r="J939" i="1"/>
  <c r="D939" i="1"/>
  <c r="G938" i="1"/>
  <c r="H938" i="1"/>
  <c r="I938" i="1"/>
  <c r="J938" i="1"/>
  <c r="D938" i="1"/>
  <c r="G937" i="1"/>
  <c r="H937" i="1"/>
  <c r="I937" i="1"/>
  <c r="J937" i="1"/>
  <c r="D937" i="1"/>
  <c r="G936" i="1"/>
  <c r="H936" i="1"/>
  <c r="I936" i="1"/>
  <c r="J936" i="1"/>
  <c r="D936" i="1"/>
  <c r="G935" i="1"/>
  <c r="H935" i="1"/>
  <c r="I935" i="1"/>
  <c r="J935" i="1"/>
  <c r="D935" i="1"/>
  <c r="G934" i="1"/>
  <c r="H934" i="1"/>
  <c r="I934" i="1"/>
  <c r="J934" i="1"/>
  <c r="D934" i="1"/>
  <c r="G933" i="1"/>
  <c r="H933" i="1"/>
  <c r="I933" i="1"/>
  <c r="J933" i="1"/>
  <c r="D933" i="1"/>
  <c r="G932" i="1"/>
  <c r="H932" i="1"/>
  <c r="I932" i="1"/>
  <c r="J932" i="1"/>
  <c r="D932" i="1"/>
  <c r="G931" i="1"/>
  <c r="H931" i="1"/>
  <c r="I931" i="1"/>
  <c r="J931" i="1"/>
  <c r="D931" i="1"/>
  <c r="D930" i="1"/>
  <c r="G930" i="1"/>
  <c r="H930" i="1"/>
  <c r="I930" i="1"/>
  <c r="J930" i="1"/>
  <c r="F927" i="1"/>
  <c r="A927" i="1" s="1"/>
  <c r="F926" i="1"/>
  <c r="A926" i="1" s="1"/>
  <c r="F925" i="1"/>
  <c r="A925" i="1" s="1"/>
  <c r="F924" i="1"/>
  <c r="A924" i="1" s="1"/>
  <c r="F923" i="1"/>
  <c r="A923" i="1" s="1"/>
  <c r="F922" i="1"/>
  <c r="A922" i="1" s="1"/>
  <c r="F921" i="1"/>
  <c r="A921" i="1" s="1"/>
  <c r="F920" i="1"/>
  <c r="A920" i="1" s="1"/>
  <c r="F919" i="1"/>
  <c r="A919" i="1" s="1"/>
  <c r="F918" i="1"/>
  <c r="A918" i="1" s="1"/>
  <c r="D917" i="1"/>
  <c r="D916" i="1" s="1"/>
  <c r="G917" i="1"/>
  <c r="G916" i="1" s="1"/>
  <c r="H917" i="1"/>
  <c r="I917" i="1"/>
  <c r="I916" i="1" s="1"/>
  <c r="J917" i="1"/>
  <c r="J916" i="1" s="1"/>
  <c r="F915" i="1"/>
  <c r="A915" i="1" s="1"/>
  <c r="F914" i="1"/>
  <c r="A914" i="1" s="1"/>
  <c r="F913" i="1"/>
  <c r="A913" i="1" s="1"/>
  <c r="F912" i="1"/>
  <c r="F911" i="1"/>
  <c r="A911" i="1" s="1"/>
  <c r="F910" i="1"/>
  <c r="A910" i="1" s="1"/>
  <c r="F909" i="1"/>
  <c r="A909" i="1" s="1"/>
  <c r="F908" i="1"/>
  <c r="F907" i="1"/>
  <c r="A907" i="1" s="1"/>
  <c r="F906" i="1"/>
  <c r="D905" i="1"/>
  <c r="D904" i="1" s="1"/>
  <c r="G905" i="1"/>
  <c r="G904" i="1" s="1"/>
  <c r="H905" i="1"/>
  <c r="H904" i="1" s="1"/>
  <c r="I905" i="1"/>
  <c r="I904" i="1" s="1"/>
  <c r="J905" i="1"/>
  <c r="J904" i="1" s="1"/>
  <c r="F903" i="1"/>
  <c r="A903" i="1" s="1"/>
  <c r="F902" i="1"/>
  <c r="F901" i="1"/>
  <c r="A901" i="1" s="1"/>
  <c r="F900" i="1"/>
  <c r="F899" i="1"/>
  <c r="A899" i="1" s="1"/>
  <c r="F898" i="1"/>
  <c r="F897" i="1"/>
  <c r="F896" i="1"/>
  <c r="F895" i="1"/>
  <c r="A895" i="1" s="1"/>
  <c r="F894" i="1"/>
  <c r="D893" i="1"/>
  <c r="D892" i="1" s="1"/>
  <c r="G893" i="1"/>
  <c r="H893" i="1"/>
  <c r="I893" i="1"/>
  <c r="I892" i="1" s="1"/>
  <c r="J893" i="1"/>
  <c r="J892" i="1" s="1"/>
  <c r="G892" i="1"/>
  <c r="F891" i="1"/>
  <c r="F890" i="1"/>
  <c r="F889" i="1"/>
  <c r="A889" i="1" s="1"/>
  <c r="F888" i="1"/>
  <c r="F887" i="1"/>
  <c r="A887" i="1" s="1"/>
  <c r="F886" i="1"/>
  <c r="F885" i="1"/>
  <c r="F884" i="1"/>
  <c r="F883" i="1"/>
  <c r="F882" i="1"/>
  <c r="D881" i="1"/>
  <c r="D880" i="1" s="1"/>
  <c r="G881" i="1"/>
  <c r="G880" i="1" s="1"/>
  <c r="H881" i="1"/>
  <c r="H880" i="1" s="1"/>
  <c r="I881" i="1"/>
  <c r="I880" i="1" s="1"/>
  <c r="J881" i="1"/>
  <c r="J880" i="1" s="1"/>
  <c r="G879" i="1"/>
  <c r="H879" i="1"/>
  <c r="I879" i="1"/>
  <c r="J879" i="1"/>
  <c r="J831" i="1" s="1"/>
  <c r="D879" i="1"/>
  <c r="G878" i="1"/>
  <c r="H878" i="1"/>
  <c r="I878" i="1"/>
  <c r="I830" i="1" s="1"/>
  <c r="J878" i="1"/>
  <c r="D878" i="1"/>
  <c r="G877" i="1"/>
  <c r="H877" i="1"/>
  <c r="H829" i="1" s="1"/>
  <c r="I877" i="1"/>
  <c r="J877" i="1"/>
  <c r="D877" i="1"/>
  <c r="G876" i="1"/>
  <c r="G828" i="1" s="1"/>
  <c r="H876" i="1"/>
  <c r="I876" i="1"/>
  <c r="J876" i="1"/>
  <c r="D876" i="1"/>
  <c r="D828" i="1" s="1"/>
  <c r="G875" i="1"/>
  <c r="H875" i="1"/>
  <c r="I875" i="1"/>
  <c r="J875" i="1"/>
  <c r="J827" i="1" s="1"/>
  <c r="D875" i="1"/>
  <c r="G874" i="1"/>
  <c r="H874" i="1"/>
  <c r="I874" i="1"/>
  <c r="I826" i="1" s="1"/>
  <c r="J874" i="1"/>
  <c r="D874" i="1"/>
  <c r="G873" i="1"/>
  <c r="H873" i="1"/>
  <c r="H825" i="1" s="1"/>
  <c r="I873" i="1"/>
  <c r="J873" i="1"/>
  <c r="D873" i="1"/>
  <c r="G872" i="1"/>
  <c r="H872" i="1"/>
  <c r="I872" i="1"/>
  <c r="J872" i="1"/>
  <c r="D872" i="1"/>
  <c r="D824" i="1" s="1"/>
  <c r="G871" i="1"/>
  <c r="H871" i="1"/>
  <c r="I871" i="1"/>
  <c r="J871" i="1"/>
  <c r="J823" i="1" s="1"/>
  <c r="D871" i="1"/>
  <c r="D870" i="1"/>
  <c r="G870" i="1"/>
  <c r="H870" i="1"/>
  <c r="H822" i="1" s="1"/>
  <c r="I870" i="1"/>
  <c r="J870" i="1"/>
  <c r="F867" i="1"/>
  <c r="A867" i="1" s="1"/>
  <c r="F866" i="1"/>
  <c r="A866" i="1" s="1"/>
  <c r="F865" i="1"/>
  <c r="A865" i="1" s="1"/>
  <c r="F864" i="1"/>
  <c r="F863" i="1"/>
  <c r="A863" i="1" s="1"/>
  <c r="F862" i="1"/>
  <c r="A862" i="1" s="1"/>
  <c r="F861" i="1"/>
  <c r="A861" i="1" s="1"/>
  <c r="F860" i="1"/>
  <c r="F859" i="1"/>
  <c r="A859" i="1" s="1"/>
  <c r="F858" i="1"/>
  <c r="D857" i="1"/>
  <c r="D856" i="1" s="1"/>
  <c r="G857" i="1"/>
  <c r="G856" i="1" s="1"/>
  <c r="H857" i="1"/>
  <c r="H856" i="1" s="1"/>
  <c r="I857" i="1"/>
  <c r="I856" i="1" s="1"/>
  <c r="J857" i="1"/>
  <c r="J856" i="1" s="1"/>
  <c r="F855" i="1"/>
  <c r="A855" i="1" s="1"/>
  <c r="F854" i="1"/>
  <c r="A854" i="1" s="1"/>
  <c r="F853" i="1"/>
  <c r="A853" i="1" s="1"/>
  <c r="F852" i="1"/>
  <c r="A852" i="1" s="1"/>
  <c r="F851" i="1"/>
  <c r="A851" i="1" s="1"/>
  <c r="F850" i="1"/>
  <c r="A850" i="1" s="1"/>
  <c r="F849" i="1"/>
  <c r="A849" i="1" s="1"/>
  <c r="F848" i="1"/>
  <c r="A848" i="1" s="1"/>
  <c r="F847" i="1"/>
  <c r="A847" i="1" s="1"/>
  <c r="F846" i="1"/>
  <c r="A846" i="1" s="1"/>
  <c r="D845" i="1"/>
  <c r="D844" i="1" s="1"/>
  <c r="G845" i="1"/>
  <c r="G844" i="1" s="1"/>
  <c r="H845" i="1"/>
  <c r="H844" i="1" s="1"/>
  <c r="I845" i="1"/>
  <c r="I844" i="1" s="1"/>
  <c r="J845" i="1"/>
  <c r="J844" i="1" s="1"/>
  <c r="F843" i="1"/>
  <c r="A843" i="1" s="1"/>
  <c r="F842" i="1"/>
  <c r="F841" i="1"/>
  <c r="A841" i="1" s="1"/>
  <c r="F840" i="1"/>
  <c r="F839" i="1"/>
  <c r="A839" i="1" s="1"/>
  <c r="F838" i="1"/>
  <c r="F837" i="1"/>
  <c r="A837" i="1" s="1"/>
  <c r="F836" i="1"/>
  <c r="A836" i="1" s="1"/>
  <c r="F835" i="1"/>
  <c r="A835" i="1" s="1"/>
  <c r="F834" i="1"/>
  <c r="D833" i="1"/>
  <c r="D832" i="1" s="1"/>
  <c r="G833" i="1"/>
  <c r="G832" i="1" s="1"/>
  <c r="H833" i="1"/>
  <c r="I833" i="1"/>
  <c r="I832" i="1" s="1"/>
  <c r="J833" i="1"/>
  <c r="J832" i="1" s="1"/>
  <c r="D829" i="1"/>
  <c r="F819" i="1"/>
  <c r="A819" i="1" s="1"/>
  <c r="F818" i="1"/>
  <c r="A818" i="1" s="1"/>
  <c r="F817" i="1"/>
  <c r="A817" i="1" s="1"/>
  <c r="F816" i="1"/>
  <c r="F815" i="1"/>
  <c r="A815" i="1" s="1"/>
  <c r="F814" i="1"/>
  <c r="A814" i="1" s="1"/>
  <c r="F813" i="1"/>
  <c r="A813" i="1" s="1"/>
  <c r="F812" i="1"/>
  <c r="F811" i="1"/>
  <c r="A811" i="1" s="1"/>
  <c r="F810" i="1"/>
  <c r="A810" i="1" s="1"/>
  <c r="D809" i="1"/>
  <c r="D808" i="1" s="1"/>
  <c r="G809" i="1"/>
  <c r="H809" i="1"/>
  <c r="I809" i="1"/>
  <c r="I808" i="1" s="1"/>
  <c r="J809" i="1"/>
  <c r="J808" i="1" s="1"/>
  <c r="G808" i="1"/>
  <c r="F807" i="1"/>
  <c r="A807" i="1" s="1"/>
  <c r="F806" i="1"/>
  <c r="A806" i="1" s="1"/>
  <c r="F805" i="1"/>
  <c r="A805" i="1" s="1"/>
  <c r="F804" i="1"/>
  <c r="F803" i="1"/>
  <c r="A803" i="1" s="1"/>
  <c r="F802" i="1"/>
  <c r="A802" i="1" s="1"/>
  <c r="F801" i="1"/>
  <c r="A801" i="1" s="1"/>
  <c r="F800" i="1"/>
  <c r="F799" i="1"/>
  <c r="A799" i="1" s="1"/>
  <c r="F798" i="1"/>
  <c r="A798" i="1" s="1"/>
  <c r="D797" i="1"/>
  <c r="D796" i="1" s="1"/>
  <c r="G797" i="1"/>
  <c r="G796" i="1" s="1"/>
  <c r="H797" i="1"/>
  <c r="H796" i="1" s="1"/>
  <c r="I797" i="1"/>
  <c r="I796" i="1" s="1"/>
  <c r="J797" i="1"/>
  <c r="J796" i="1" s="1"/>
  <c r="F795" i="1"/>
  <c r="A795" i="1" s="1"/>
  <c r="F794" i="1"/>
  <c r="A794" i="1" s="1"/>
  <c r="F793" i="1"/>
  <c r="A793" i="1" s="1"/>
  <c r="F792" i="1"/>
  <c r="F791" i="1"/>
  <c r="A791" i="1" s="1"/>
  <c r="F790" i="1"/>
  <c r="A790" i="1" s="1"/>
  <c r="F789" i="1"/>
  <c r="A789" i="1" s="1"/>
  <c r="F788" i="1"/>
  <c r="F787" i="1"/>
  <c r="A787" i="1" s="1"/>
  <c r="F786" i="1"/>
  <c r="A786" i="1" s="1"/>
  <c r="D785" i="1"/>
  <c r="D784" i="1" s="1"/>
  <c r="G785" i="1"/>
  <c r="G784" i="1" s="1"/>
  <c r="H785" i="1"/>
  <c r="H784" i="1" s="1"/>
  <c r="I785" i="1"/>
  <c r="I784" i="1" s="1"/>
  <c r="J785" i="1"/>
  <c r="J784" i="1" s="1"/>
  <c r="F783" i="1"/>
  <c r="F782" i="1"/>
  <c r="A782" i="1" s="1"/>
  <c r="F781" i="1"/>
  <c r="F780" i="1"/>
  <c r="A780" i="1" s="1"/>
  <c r="F779" i="1"/>
  <c r="F778" i="1"/>
  <c r="A778" i="1" s="1"/>
  <c r="F777" i="1"/>
  <c r="F776" i="1"/>
  <c r="A776" i="1" s="1"/>
  <c r="F775" i="1"/>
  <c r="F774" i="1"/>
  <c r="A774" i="1" s="1"/>
  <c r="D773" i="1"/>
  <c r="D772" i="1" s="1"/>
  <c r="G773" i="1"/>
  <c r="G772" i="1" s="1"/>
  <c r="H773" i="1"/>
  <c r="H772" i="1" s="1"/>
  <c r="I773" i="1"/>
  <c r="I772" i="1" s="1"/>
  <c r="J773" i="1"/>
  <c r="J772" i="1" s="1"/>
  <c r="F771" i="1"/>
  <c r="A771" i="1" s="1"/>
  <c r="F770" i="1"/>
  <c r="A770" i="1" s="1"/>
  <c r="F769" i="1"/>
  <c r="F768" i="1"/>
  <c r="A768" i="1" s="1"/>
  <c r="F767" i="1"/>
  <c r="A767" i="1" s="1"/>
  <c r="F766" i="1"/>
  <c r="A766" i="1" s="1"/>
  <c r="F765" i="1"/>
  <c r="A765" i="1" s="1"/>
  <c r="F764" i="1"/>
  <c r="A764" i="1" s="1"/>
  <c r="F763" i="1"/>
  <c r="A763" i="1" s="1"/>
  <c r="F762" i="1"/>
  <c r="A762" i="1" s="1"/>
  <c r="D761" i="1"/>
  <c r="D760" i="1" s="1"/>
  <c r="G761" i="1"/>
  <c r="G760" i="1" s="1"/>
  <c r="H761" i="1"/>
  <c r="I761" i="1"/>
  <c r="I760" i="1" s="1"/>
  <c r="J761" i="1"/>
  <c r="J760" i="1" s="1"/>
  <c r="G759" i="1"/>
  <c r="H759" i="1"/>
  <c r="I759" i="1"/>
  <c r="J759" i="1"/>
  <c r="D759" i="1"/>
  <c r="G758" i="1"/>
  <c r="H758" i="1"/>
  <c r="I758" i="1"/>
  <c r="J758" i="1"/>
  <c r="D758" i="1"/>
  <c r="G757" i="1"/>
  <c r="H757" i="1"/>
  <c r="I757" i="1"/>
  <c r="J757" i="1"/>
  <c r="D757" i="1"/>
  <c r="G756" i="1"/>
  <c r="H756" i="1"/>
  <c r="I756" i="1"/>
  <c r="J756" i="1"/>
  <c r="D756" i="1"/>
  <c r="G755" i="1"/>
  <c r="H755" i="1"/>
  <c r="I755" i="1"/>
  <c r="J755" i="1"/>
  <c r="D755" i="1"/>
  <c r="G754" i="1"/>
  <c r="H754" i="1"/>
  <c r="I754" i="1"/>
  <c r="J754" i="1"/>
  <c r="D754" i="1"/>
  <c r="G753" i="1"/>
  <c r="H753" i="1"/>
  <c r="I753" i="1"/>
  <c r="J753" i="1"/>
  <c r="D753" i="1"/>
  <c r="G752" i="1"/>
  <c r="H752" i="1"/>
  <c r="I752" i="1"/>
  <c r="J752" i="1"/>
  <c r="D752" i="1"/>
  <c r="G751" i="1"/>
  <c r="H751" i="1"/>
  <c r="I751" i="1"/>
  <c r="J751" i="1"/>
  <c r="D751" i="1"/>
  <c r="D750" i="1"/>
  <c r="G750" i="1"/>
  <c r="H750" i="1"/>
  <c r="I750" i="1"/>
  <c r="J750" i="1"/>
  <c r="F747" i="1"/>
  <c r="A747" i="1" s="1"/>
  <c r="F746" i="1"/>
  <c r="A746" i="1" s="1"/>
  <c r="F745" i="1"/>
  <c r="A745" i="1" s="1"/>
  <c r="F744" i="1"/>
  <c r="A744" i="1" s="1"/>
  <c r="F743" i="1"/>
  <c r="A743" i="1" s="1"/>
  <c r="F742" i="1"/>
  <c r="A742" i="1" s="1"/>
  <c r="F741" i="1"/>
  <c r="A741" i="1" s="1"/>
  <c r="F740" i="1"/>
  <c r="A740" i="1" s="1"/>
  <c r="F739" i="1"/>
  <c r="A739" i="1" s="1"/>
  <c r="F738" i="1"/>
  <c r="A738" i="1" s="1"/>
  <c r="D737" i="1"/>
  <c r="D736" i="1" s="1"/>
  <c r="G737" i="1"/>
  <c r="G736" i="1" s="1"/>
  <c r="H737" i="1"/>
  <c r="I737" i="1"/>
  <c r="I736" i="1" s="1"/>
  <c r="J737" i="1"/>
  <c r="J736" i="1" s="1"/>
  <c r="F735" i="1"/>
  <c r="A735" i="1" s="1"/>
  <c r="F734" i="1"/>
  <c r="F733" i="1"/>
  <c r="A733" i="1" s="1"/>
  <c r="F732" i="1"/>
  <c r="F731" i="1"/>
  <c r="A731" i="1" s="1"/>
  <c r="F730" i="1"/>
  <c r="F729" i="1"/>
  <c r="A729" i="1" s="1"/>
  <c r="F728" i="1"/>
  <c r="F727" i="1"/>
  <c r="A727" i="1" s="1"/>
  <c r="F726" i="1"/>
  <c r="A726" i="1" s="1"/>
  <c r="D725" i="1"/>
  <c r="D724" i="1" s="1"/>
  <c r="G725" i="1"/>
  <c r="H725" i="1"/>
  <c r="I725" i="1"/>
  <c r="I724" i="1" s="1"/>
  <c r="J725" i="1"/>
  <c r="J724" i="1" s="1"/>
  <c r="G724" i="1"/>
  <c r="F723" i="1"/>
  <c r="A723" i="1" s="1"/>
  <c r="F722" i="1"/>
  <c r="A722" i="1" s="1"/>
  <c r="F721" i="1"/>
  <c r="A721" i="1" s="1"/>
  <c r="F720" i="1"/>
  <c r="A720" i="1" s="1"/>
  <c r="F719" i="1"/>
  <c r="A719" i="1" s="1"/>
  <c r="F718" i="1"/>
  <c r="A718" i="1" s="1"/>
  <c r="F717" i="1"/>
  <c r="A717" i="1" s="1"/>
  <c r="F716" i="1"/>
  <c r="A716" i="1" s="1"/>
  <c r="F715" i="1"/>
  <c r="A715" i="1" s="1"/>
  <c r="F714" i="1"/>
  <c r="A714" i="1" s="1"/>
  <c r="D713" i="1"/>
  <c r="D712" i="1" s="1"/>
  <c r="G713" i="1"/>
  <c r="H713" i="1"/>
  <c r="I713" i="1"/>
  <c r="I712" i="1" s="1"/>
  <c r="J713" i="1"/>
  <c r="J712" i="1" s="1"/>
  <c r="G712" i="1"/>
  <c r="G711" i="1"/>
  <c r="H711" i="1"/>
  <c r="I711" i="1"/>
  <c r="J711" i="1"/>
  <c r="D711" i="1"/>
  <c r="G710" i="1"/>
  <c r="H710" i="1"/>
  <c r="I710" i="1"/>
  <c r="J710" i="1"/>
  <c r="D710" i="1"/>
  <c r="G709" i="1"/>
  <c r="H709" i="1"/>
  <c r="I709" i="1"/>
  <c r="J709" i="1"/>
  <c r="D709" i="1"/>
  <c r="G708" i="1"/>
  <c r="H708" i="1"/>
  <c r="I708" i="1"/>
  <c r="J708" i="1"/>
  <c r="D708" i="1"/>
  <c r="G707" i="1"/>
  <c r="H707" i="1"/>
  <c r="I707" i="1"/>
  <c r="J707" i="1"/>
  <c r="D707" i="1"/>
  <c r="G706" i="1"/>
  <c r="H706" i="1"/>
  <c r="I706" i="1"/>
  <c r="J706" i="1"/>
  <c r="D706" i="1"/>
  <c r="G705" i="1"/>
  <c r="H705" i="1"/>
  <c r="I705" i="1"/>
  <c r="J705" i="1"/>
  <c r="D705" i="1"/>
  <c r="G704" i="1"/>
  <c r="H704" i="1"/>
  <c r="I704" i="1"/>
  <c r="J704" i="1"/>
  <c r="D704" i="1"/>
  <c r="G703" i="1"/>
  <c r="H703" i="1"/>
  <c r="I703" i="1"/>
  <c r="J703" i="1"/>
  <c r="D703" i="1"/>
  <c r="D702" i="1"/>
  <c r="G702" i="1"/>
  <c r="H702" i="1"/>
  <c r="I702" i="1"/>
  <c r="J702" i="1"/>
  <c r="F699" i="1"/>
  <c r="A699" i="1" s="1"/>
  <c r="F698" i="1"/>
  <c r="A698" i="1" s="1"/>
  <c r="F697" i="1"/>
  <c r="A697" i="1" s="1"/>
  <c r="F696" i="1"/>
  <c r="A696" i="1" s="1"/>
  <c r="F695" i="1"/>
  <c r="A695" i="1" s="1"/>
  <c r="F694" i="1"/>
  <c r="A694" i="1" s="1"/>
  <c r="F693" i="1"/>
  <c r="A693" i="1" s="1"/>
  <c r="F692" i="1"/>
  <c r="A692" i="1" s="1"/>
  <c r="F691" i="1"/>
  <c r="A691" i="1" s="1"/>
  <c r="F690" i="1"/>
  <c r="A690" i="1" s="1"/>
  <c r="D689" i="1"/>
  <c r="D688" i="1" s="1"/>
  <c r="G689" i="1"/>
  <c r="G688" i="1" s="1"/>
  <c r="H689" i="1"/>
  <c r="I689" i="1"/>
  <c r="J689" i="1"/>
  <c r="J688" i="1" s="1"/>
  <c r="I688" i="1"/>
  <c r="F687" i="1"/>
  <c r="A687" i="1" s="1"/>
  <c r="F686" i="1"/>
  <c r="A686" i="1" s="1"/>
  <c r="F685" i="1"/>
  <c r="A685" i="1" s="1"/>
  <c r="F684" i="1"/>
  <c r="A684" i="1" s="1"/>
  <c r="F683" i="1"/>
  <c r="A683" i="1" s="1"/>
  <c r="F682" i="1"/>
  <c r="A682" i="1" s="1"/>
  <c r="F681" i="1"/>
  <c r="A681" i="1" s="1"/>
  <c r="F680" i="1"/>
  <c r="F679" i="1"/>
  <c r="A679" i="1" s="1"/>
  <c r="F678" i="1"/>
  <c r="A678" i="1" s="1"/>
  <c r="G677" i="1"/>
  <c r="G676" i="1" s="1"/>
  <c r="H677" i="1"/>
  <c r="I677" i="1"/>
  <c r="I676" i="1" s="1"/>
  <c r="J677" i="1"/>
  <c r="J676" i="1" s="1"/>
  <c r="D677" i="1"/>
  <c r="D676" i="1" s="1"/>
  <c r="F675" i="1"/>
  <c r="F674" i="1"/>
  <c r="A674" i="1" s="1"/>
  <c r="F673" i="1"/>
  <c r="F672" i="1"/>
  <c r="A672" i="1" s="1"/>
  <c r="F671" i="1"/>
  <c r="F670" i="1"/>
  <c r="A670" i="1" s="1"/>
  <c r="F669" i="1"/>
  <c r="F668" i="1"/>
  <c r="A668" i="1" s="1"/>
  <c r="F667" i="1"/>
  <c r="F666" i="1"/>
  <c r="A666" i="1" s="1"/>
  <c r="G665" i="1"/>
  <c r="G664" i="1" s="1"/>
  <c r="H665" i="1"/>
  <c r="I665" i="1"/>
  <c r="I664" i="1" s="1"/>
  <c r="J665" i="1"/>
  <c r="J664" i="1" s="1"/>
  <c r="D665" i="1"/>
  <c r="H664" i="1"/>
  <c r="D664" i="1"/>
  <c r="G663" i="1"/>
  <c r="H663" i="1"/>
  <c r="I663" i="1"/>
  <c r="J663" i="1"/>
  <c r="D663" i="1"/>
  <c r="G662" i="1"/>
  <c r="H662" i="1"/>
  <c r="I662" i="1"/>
  <c r="J662" i="1"/>
  <c r="D662" i="1"/>
  <c r="G661" i="1"/>
  <c r="H661" i="1"/>
  <c r="I661" i="1"/>
  <c r="J661" i="1"/>
  <c r="D661" i="1"/>
  <c r="G660" i="1"/>
  <c r="H660" i="1"/>
  <c r="I660" i="1"/>
  <c r="J660" i="1"/>
  <c r="D660" i="1"/>
  <c r="G659" i="1"/>
  <c r="H659" i="1"/>
  <c r="I659" i="1"/>
  <c r="J659" i="1"/>
  <c r="D659" i="1"/>
  <c r="G658" i="1"/>
  <c r="H658" i="1"/>
  <c r="I658" i="1"/>
  <c r="J658" i="1"/>
  <c r="D658" i="1"/>
  <c r="G657" i="1"/>
  <c r="H657" i="1"/>
  <c r="I657" i="1"/>
  <c r="J657" i="1"/>
  <c r="D657" i="1"/>
  <c r="G656" i="1"/>
  <c r="H656" i="1"/>
  <c r="I656" i="1"/>
  <c r="J656" i="1"/>
  <c r="D656" i="1"/>
  <c r="G655" i="1"/>
  <c r="H655" i="1"/>
  <c r="I655" i="1"/>
  <c r="J655" i="1"/>
  <c r="D655" i="1"/>
  <c r="D654" i="1"/>
  <c r="G654" i="1"/>
  <c r="H654" i="1"/>
  <c r="I654" i="1"/>
  <c r="J654" i="1"/>
  <c r="F651" i="1"/>
  <c r="A651" i="1" s="1"/>
  <c r="F650" i="1"/>
  <c r="A650" i="1" s="1"/>
  <c r="F649" i="1"/>
  <c r="A649" i="1" s="1"/>
  <c r="F648" i="1"/>
  <c r="A648" i="1" s="1"/>
  <c r="F647" i="1"/>
  <c r="A647" i="1" s="1"/>
  <c r="F646" i="1"/>
  <c r="A646" i="1" s="1"/>
  <c r="F645" i="1"/>
  <c r="A645" i="1" s="1"/>
  <c r="F644" i="1"/>
  <c r="A644" i="1" s="1"/>
  <c r="F643" i="1"/>
  <c r="A643" i="1" s="1"/>
  <c r="F642" i="1"/>
  <c r="A642" i="1" s="1"/>
  <c r="G641" i="1"/>
  <c r="G640" i="1" s="1"/>
  <c r="H641" i="1"/>
  <c r="H640" i="1" s="1"/>
  <c r="I641" i="1"/>
  <c r="I640" i="1" s="1"/>
  <c r="J641" i="1"/>
  <c r="J640" i="1" s="1"/>
  <c r="D641" i="1"/>
  <c r="F639" i="1"/>
  <c r="A639" i="1" s="1"/>
  <c r="F638" i="1"/>
  <c r="A638" i="1" s="1"/>
  <c r="F637" i="1"/>
  <c r="F636" i="1"/>
  <c r="A636" i="1" s="1"/>
  <c r="F635" i="1"/>
  <c r="A635" i="1" s="1"/>
  <c r="F634" i="1"/>
  <c r="A634" i="1" s="1"/>
  <c r="F633" i="1"/>
  <c r="A633" i="1" s="1"/>
  <c r="F632" i="1"/>
  <c r="A632" i="1" s="1"/>
  <c r="F631" i="1"/>
  <c r="A631" i="1" s="1"/>
  <c r="F630" i="1"/>
  <c r="A630" i="1" s="1"/>
  <c r="G629" i="1"/>
  <c r="G628" i="1" s="1"/>
  <c r="H629" i="1"/>
  <c r="I629" i="1"/>
  <c r="I628" i="1" s="1"/>
  <c r="J629" i="1"/>
  <c r="J628" i="1" s="1"/>
  <c r="D629" i="1"/>
  <c r="D628" i="1" s="1"/>
  <c r="H628" i="1"/>
  <c r="G627" i="1"/>
  <c r="H627" i="1"/>
  <c r="I627" i="1"/>
  <c r="I555" i="1" s="1"/>
  <c r="J627" i="1"/>
  <c r="D627" i="1"/>
  <c r="G626" i="1"/>
  <c r="H626" i="1"/>
  <c r="I626" i="1"/>
  <c r="J626" i="1"/>
  <c r="D626" i="1"/>
  <c r="G625" i="1"/>
  <c r="G553" i="1" s="1"/>
  <c r="H625" i="1"/>
  <c r="I625" i="1"/>
  <c r="J625" i="1"/>
  <c r="D625" i="1"/>
  <c r="G624" i="1"/>
  <c r="H624" i="1"/>
  <c r="I624" i="1"/>
  <c r="J624" i="1"/>
  <c r="J552" i="1" s="1"/>
  <c r="D624" i="1"/>
  <c r="G623" i="1"/>
  <c r="H623" i="1"/>
  <c r="I623" i="1"/>
  <c r="J623" i="1"/>
  <c r="D623" i="1"/>
  <c r="G622" i="1"/>
  <c r="H622" i="1"/>
  <c r="I622" i="1"/>
  <c r="J622" i="1"/>
  <c r="D622" i="1"/>
  <c r="G621" i="1"/>
  <c r="H621" i="1"/>
  <c r="I621" i="1"/>
  <c r="J621" i="1"/>
  <c r="D621" i="1"/>
  <c r="G620" i="1"/>
  <c r="H620" i="1"/>
  <c r="I620" i="1"/>
  <c r="J620" i="1"/>
  <c r="D620" i="1"/>
  <c r="G619" i="1"/>
  <c r="H619" i="1"/>
  <c r="I619" i="1"/>
  <c r="J619" i="1"/>
  <c r="D619" i="1"/>
  <c r="D618" i="1"/>
  <c r="G618" i="1"/>
  <c r="G546" i="1" s="1"/>
  <c r="H618" i="1"/>
  <c r="I618" i="1"/>
  <c r="J618" i="1"/>
  <c r="F615" i="1"/>
  <c r="F614" i="1"/>
  <c r="A614" i="1" s="1"/>
  <c r="F613" i="1"/>
  <c r="F612" i="1"/>
  <c r="A612" i="1" s="1"/>
  <c r="F611" i="1"/>
  <c r="F610" i="1"/>
  <c r="A610" i="1" s="1"/>
  <c r="F609" i="1"/>
  <c r="F608" i="1"/>
  <c r="A608" i="1" s="1"/>
  <c r="F607" i="1"/>
  <c r="F606" i="1"/>
  <c r="A606" i="1" s="1"/>
  <c r="G605" i="1"/>
  <c r="G604" i="1" s="1"/>
  <c r="H605" i="1"/>
  <c r="I605" i="1"/>
  <c r="I604" i="1" s="1"/>
  <c r="J605" i="1"/>
  <c r="J604" i="1" s="1"/>
  <c r="D605" i="1"/>
  <c r="H604" i="1"/>
  <c r="D604" i="1"/>
  <c r="F603" i="1"/>
  <c r="F602" i="1"/>
  <c r="A602" i="1" s="1"/>
  <c r="F601" i="1"/>
  <c r="F600" i="1"/>
  <c r="A600" i="1" s="1"/>
  <c r="F599" i="1"/>
  <c r="F598" i="1"/>
  <c r="A598" i="1" s="1"/>
  <c r="F597" i="1"/>
  <c r="F596" i="1"/>
  <c r="F595" i="1"/>
  <c r="F594" i="1"/>
  <c r="A594" i="1" s="1"/>
  <c r="G593" i="1"/>
  <c r="G592" i="1" s="1"/>
  <c r="H593" i="1"/>
  <c r="I593" i="1"/>
  <c r="I592" i="1" s="1"/>
  <c r="J593" i="1"/>
  <c r="J592" i="1" s="1"/>
  <c r="D593" i="1"/>
  <c r="D592" i="1" s="1"/>
  <c r="H592" i="1"/>
  <c r="F591" i="1"/>
  <c r="F590" i="1"/>
  <c r="A590" i="1" s="1"/>
  <c r="F589" i="1"/>
  <c r="F588" i="1"/>
  <c r="A588" i="1" s="1"/>
  <c r="F587" i="1"/>
  <c r="F586" i="1"/>
  <c r="A586" i="1" s="1"/>
  <c r="F585" i="1"/>
  <c r="F584" i="1"/>
  <c r="A584" i="1" s="1"/>
  <c r="F583" i="1"/>
  <c r="F582" i="1"/>
  <c r="A582" i="1" s="1"/>
  <c r="G581" i="1"/>
  <c r="G580" i="1" s="1"/>
  <c r="H581" i="1"/>
  <c r="I581" i="1"/>
  <c r="I580" i="1" s="1"/>
  <c r="J581" i="1"/>
  <c r="J580" i="1" s="1"/>
  <c r="D581" i="1"/>
  <c r="D580" i="1" s="1"/>
  <c r="F579" i="1"/>
  <c r="A579" i="1" s="1"/>
  <c r="F578" i="1"/>
  <c r="A578" i="1" s="1"/>
  <c r="F577" i="1"/>
  <c r="A577" i="1" s="1"/>
  <c r="F576" i="1"/>
  <c r="A576" i="1" s="1"/>
  <c r="F575" i="1"/>
  <c r="A575" i="1" s="1"/>
  <c r="F574" i="1"/>
  <c r="F573" i="1"/>
  <c r="A573" i="1" s="1"/>
  <c r="F572" i="1"/>
  <c r="A572" i="1" s="1"/>
  <c r="F571" i="1"/>
  <c r="A571" i="1" s="1"/>
  <c r="F570" i="1"/>
  <c r="A570" i="1" s="1"/>
  <c r="G569" i="1"/>
  <c r="G568" i="1" s="1"/>
  <c r="H569" i="1"/>
  <c r="I569" i="1"/>
  <c r="I568" i="1" s="1"/>
  <c r="J569" i="1"/>
  <c r="J568" i="1" s="1"/>
  <c r="D569" i="1"/>
  <c r="D568" i="1" s="1"/>
  <c r="F567" i="1"/>
  <c r="F566" i="1"/>
  <c r="A566" i="1" s="1"/>
  <c r="F565" i="1"/>
  <c r="F564" i="1"/>
  <c r="A564" i="1" s="1"/>
  <c r="F563" i="1"/>
  <c r="F562" i="1"/>
  <c r="A562" i="1" s="1"/>
  <c r="F561" i="1"/>
  <c r="F560" i="1"/>
  <c r="A560" i="1" s="1"/>
  <c r="F559" i="1"/>
  <c r="F558" i="1"/>
  <c r="A558" i="1" s="1"/>
  <c r="G557" i="1"/>
  <c r="G556" i="1" s="1"/>
  <c r="H557" i="1"/>
  <c r="I557" i="1"/>
  <c r="I556" i="1" s="1"/>
  <c r="J557" i="1"/>
  <c r="J556" i="1" s="1"/>
  <c r="D557" i="1"/>
  <c r="H556" i="1"/>
  <c r="D556" i="1"/>
  <c r="F543" i="1"/>
  <c r="F542" i="1"/>
  <c r="A542" i="1" s="1"/>
  <c r="F541" i="1"/>
  <c r="A541" i="1" s="1"/>
  <c r="F540" i="1"/>
  <c r="A540" i="1" s="1"/>
  <c r="F539" i="1"/>
  <c r="F538" i="1"/>
  <c r="A538" i="1" s="1"/>
  <c r="F537" i="1"/>
  <c r="A537" i="1" s="1"/>
  <c r="F536" i="1"/>
  <c r="A536" i="1" s="1"/>
  <c r="F535" i="1"/>
  <c r="F534" i="1"/>
  <c r="A534" i="1" s="1"/>
  <c r="G533" i="1"/>
  <c r="G532" i="1" s="1"/>
  <c r="H533" i="1"/>
  <c r="I533" i="1"/>
  <c r="I532" i="1" s="1"/>
  <c r="J533" i="1"/>
  <c r="J532" i="1" s="1"/>
  <c r="D533" i="1"/>
  <c r="D532" i="1" s="1"/>
  <c r="F519" i="1"/>
  <c r="A519" i="1" s="1"/>
  <c r="F518" i="1"/>
  <c r="A518" i="1" s="1"/>
  <c r="F517" i="1"/>
  <c r="A517" i="1" s="1"/>
  <c r="F516" i="1"/>
  <c r="A516" i="1" s="1"/>
  <c r="F515" i="1"/>
  <c r="A515" i="1" s="1"/>
  <c r="F514" i="1"/>
  <c r="A514" i="1" s="1"/>
  <c r="F513" i="1"/>
  <c r="A513" i="1" s="1"/>
  <c r="F512" i="1"/>
  <c r="A512" i="1" s="1"/>
  <c r="F511" i="1"/>
  <c r="A511" i="1" s="1"/>
  <c r="F510" i="1"/>
  <c r="A510" i="1" s="1"/>
  <c r="G509" i="1"/>
  <c r="G508" i="1" s="1"/>
  <c r="H509" i="1"/>
  <c r="I509" i="1"/>
  <c r="I508" i="1" s="1"/>
  <c r="J509" i="1"/>
  <c r="J508" i="1" s="1"/>
  <c r="D509" i="1"/>
  <c r="H508" i="1"/>
  <c r="D508" i="1"/>
  <c r="F507" i="1"/>
  <c r="F506" i="1"/>
  <c r="A506" i="1" s="1"/>
  <c r="F505" i="1"/>
  <c r="A505" i="1" s="1"/>
  <c r="F504" i="1"/>
  <c r="A504" i="1" s="1"/>
  <c r="F503" i="1"/>
  <c r="F502" i="1"/>
  <c r="A502" i="1" s="1"/>
  <c r="F501" i="1"/>
  <c r="A501" i="1" s="1"/>
  <c r="F500" i="1"/>
  <c r="A500" i="1" s="1"/>
  <c r="F499" i="1"/>
  <c r="F498" i="1"/>
  <c r="A498" i="1" s="1"/>
  <c r="G497" i="1"/>
  <c r="G496" i="1" s="1"/>
  <c r="H497" i="1"/>
  <c r="I497" i="1"/>
  <c r="I496" i="1" s="1"/>
  <c r="J497" i="1"/>
  <c r="J496" i="1" s="1"/>
  <c r="D497" i="1"/>
  <c r="F495" i="1"/>
  <c r="A495" i="1" s="1"/>
  <c r="F494" i="1"/>
  <c r="F493" i="1"/>
  <c r="A493" i="1" s="1"/>
  <c r="F492" i="1"/>
  <c r="A492" i="1" s="1"/>
  <c r="F491" i="1"/>
  <c r="A491" i="1" s="1"/>
  <c r="F490" i="1"/>
  <c r="F489" i="1"/>
  <c r="A489" i="1" s="1"/>
  <c r="F488" i="1"/>
  <c r="A488" i="1" s="1"/>
  <c r="F487" i="1"/>
  <c r="A487" i="1" s="1"/>
  <c r="F486" i="1"/>
  <c r="G485" i="1"/>
  <c r="G484" i="1" s="1"/>
  <c r="H485" i="1"/>
  <c r="I485" i="1"/>
  <c r="I484" i="1" s="1"/>
  <c r="J485" i="1"/>
  <c r="J484" i="1" s="1"/>
  <c r="D485" i="1"/>
  <c r="F483" i="1"/>
  <c r="F482" i="1"/>
  <c r="A482" i="1" s="1"/>
  <c r="F481" i="1"/>
  <c r="F480" i="1"/>
  <c r="A480" i="1" s="1"/>
  <c r="F479" i="1"/>
  <c r="F478" i="1"/>
  <c r="A478" i="1" s="1"/>
  <c r="F477" i="1"/>
  <c r="F476" i="1"/>
  <c r="A476" i="1" s="1"/>
  <c r="F475" i="1"/>
  <c r="F474" i="1"/>
  <c r="A474" i="1" s="1"/>
  <c r="G473" i="1"/>
  <c r="G472" i="1" s="1"/>
  <c r="H473" i="1"/>
  <c r="I473" i="1"/>
  <c r="I472" i="1" s="1"/>
  <c r="J473" i="1"/>
  <c r="J472" i="1" s="1"/>
  <c r="D473" i="1"/>
  <c r="D472" i="1" s="1"/>
  <c r="H472" i="1"/>
  <c r="F471" i="1"/>
  <c r="A471" i="1" s="1"/>
  <c r="F470" i="1"/>
  <c r="A470" i="1" s="1"/>
  <c r="F469" i="1"/>
  <c r="A469" i="1" s="1"/>
  <c r="F468" i="1"/>
  <c r="A468" i="1" s="1"/>
  <c r="F467" i="1"/>
  <c r="F466" i="1"/>
  <c r="A466" i="1" s="1"/>
  <c r="F465" i="1"/>
  <c r="A465" i="1" s="1"/>
  <c r="F464" i="1"/>
  <c r="A464" i="1" s="1"/>
  <c r="F463" i="1"/>
  <c r="A463" i="1" s="1"/>
  <c r="F462" i="1"/>
  <c r="A462" i="1" s="1"/>
  <c r="G461" i="1"/>
  <c r="G460" i="1" s="1"/>
  <c r="H461" i="1"/>
  <c r="I461" i="1"/>
  <c r="I460" i="1" s="1"/>
  <c r="J461" i="1"/>
  <c r="J460" i="1" s="1"/>
  <c r="D461" i="1"/>
  <c r="H460" i="1"/>
  <c r="D460" i="1"/>
  <c r="F459" i="1"/>
  <c r="F458" i="1"/>
  <c r="A458" i="1" s="1"/>
  <c r="F457" i="1"/>
  <c r="F456" i="1"/>
  <c r="F455" i="1"/>
  <c r="F454" i="1"/>
  <c r="A454" i="1" s="1"/>
  <c r="F453" i="1"/>
  <c r="F452" i="1"/>
  <c r="A452" i="1" s="1"/>
  <c r="F451" i="1"/>
  <c r="F450" i="1"/>
  <c r="A450" i="1" s="1"/>
  <c r="G449" i="1"/>
  <c r="G448" i="1" s="1"/>
  <c r="H449" i="1"/>
  <c r="H448" i="1" s="1"/>
  <c r="I449" i="1"/>
  <c r="I448" i="1" s="1"/>
  <c r="J449" i="1"/>
  <c r="J448" i="1" s="1"/>
  <c r="D449" i="1"/>
  <c r="D448" i="1"/>
  <c r="F447" i="1"/>
  <c r="F446" i="1"/>
  <c r="A446" i="1" s="1"/>
  <c r="F445" i="1"/>
  <c r="A445" i="1" s="1"/>
  <c r="F444" i="1"/>
  <c r="A444" i="1" s="1"/>
  <c r="F443" i="1"/>
  <c r="F442" i="1"/>
  <c r="A442" i="1" s="1"/>
  <c r="F441" i="1"/>
  <c r="A441" i="1" s="1"/>
  <c r="F440" i="1"/>
  <c r="A440" i="1" s="1"/>
  <c r="F439" i="1"/>
  <c r="F438" i="1"/>
  <c r="A438" i="1" s="1"/>
  <c r="G437" i="1"/>
  <c r="G436" i="1" s="1"/>
  <c r="H437" i="1"/>
  <c r="I437" i="1"/>
  <c r="I436" i="1" s="1"/>
  <c r="J437" i="1"/>
  <c r="J436" i="1" s="1"/>
  <c r="D437" i="1"/>
  <c r="D436" i="1" s="1"/>
  <c r="H436" i="1"/>
  <c r="F435" i="1"/>
  <c r="F434" i="1"/>
  <c r="A434" i="1" s="1"/>
  <c r="F433" i="1"/>
  <c r="F432" i="1"/>
  <c r="A432" i="1" s="1"/>
  <c r="F431" i="1"/>
  <c r="F430" i="1"/>
  <c r="A430" i="1" s="1"/>
  <c r="F429" i="1"/>
  <c r="F428" i="1"/>
  <c r="A428" i="1" s="1"/>
  <c r="F427" i="1"/>
  <c r="F426" i="1"/>
  <c r="A426" i="1" s="1"/>
  <c r="G425" i="1"/>
  <c r="G424" i="1" s="1"/>
  <c r="H425" i="1"/>
  <c r="I425" i="1"/>
  <c r="I424" i="1" s="1"/>
  <c r="J425" i="1"/>
  <c r="J424" i="1" s="1"/>
  <c r="D425" i="1"/>
  <c r="D424" i="1" s="1"/>
  <c r="H424" i="1"/>
  <c r="F423" i="1"/>
  <c r="A423" i="1" s="1"/>
  <c r="F422" i="1"/>
  <c r="A422" i="1" s="1"/>
  <c r="F421" i="1"/>
  <c r="F420" i="1"/>
  <c r="A420" i="1" s="1"/>
  <c r="F419" i="1"/>
  <c r="A419" i="1" s="1"/>
  <c r="F418" i="1"/>
  <c r="A418" i="1" s="1"/>
  <c r="F417" i="1"/>
  <c r="A417" i="1" s="1"/>
  <c r="F416" i="1"/>
  <c r="A416" i="1" s="1"/>
  <c r="F415" i="1"/>
  <c r="A415" i="1" s="1"/>
  <c r="F414" i="1"/>
  <c r="A414" i="1" s="1"/>
  <c r="G413" i="1"/>
  <c r="G412" i="1" s="1"/>
  <c r="H413" i="1"/>
  <c r="I413" i="1"/>
  <c r="I412" i="1" s="1"/>
  <c r="J413" i="1"/>
  <c r="J412" i="1" s="1"/>
  <c r="D413" i="1"/>
  <c r="D412" i="1" s="1"/>
  <c r="H412" i="1"/>
  <c r="F411" i="1"/>
  <c r="F410" i="1"/>
  <c r="F409" i="1"/>
  <c r="F408" i="1"/>
  <c r="A408" i="1" s="1"/>
  <c r="F407" i="1"/>
  <c r="F406" i="1"/>
  <c r="A406" i="1" s="1"/>
  <c r="F405" i="1"/>
  <c r="F404" i="1"/>
  <c r="A404" i="1" s="1"/>
  <c r="F403" i="1"/>
  <c r="F402" i="1"/>
  <c r="G401" i="1"/>
  <c r="G400" i="1" s="1"/>
  <c r="H401" i="1"/>
  <c r="I401" i="1"/>
  <c r="I400" i="1" s="1"/>
  <c r="J401" i="1"/>
  <c r="J400" i="1" s="1"/>
  <c r="D401" i="1"/>
  <c r="F399" i="1"/>
  <c r="F398" i="1"/>
  <c r="A398" i="1" s="1"/>
  <c r="F397" i="1"/>
  <c r="F396" i="1"/>
  <c r="A396" i="1" s="1"/>
  <c r="F395" i="1"/>
  <c r="F394" i="1"/>
  <c r="A394" i="1" s="1"/>
  <c r="F393" i="1"/>
  <c r="F392" i="1"/>
  <c r="F391" i="1"/>
  <c r="F390" i="1"/>
  <c r="A390" i="1" s="1"/>
  <c r="G389" i="1"/>
  <c r="G388" i="1" s="1"/>
  <c r="H389" i="1"/>
  <c r="H388" i="1" s="1"/>
  <c r="I389" i="1"/>
  <c r="I388" i="1" s="1"/>
  <c r="J389" i="1"/>
  <c r="J388" i="1" s="1"/>
  <c r="D389" i="1"/>
  <c r="D388" i="1" s="1"/>
  <c r="F387" i="1"/>
  <c r="A387" i="1" s="1"/>
  <c r="F386" i="1"/>
  <c r="A386" i="1" s="1"/>
  <c r="F385" i="1"/>
  <c r="A385" i="1" s="1"/>
  <c r="F384" i="1"/>
  <c r="A384" i="1" s="1"/>
  <c r="F383" i="1"/>
  <c r="F382" i="1"/>
  <c r="A382" i="1" s="1"/>
  <c r="F381" i="1"/>
  <c r="A381" i="1" s="1"/>
  <c r="F380" i="1"/>
  <c r="A380" i="1" s="1"/>
  <c r="F379" i="1"/>
  <c r="A379" i="1" s="1"/>
  <c r="F378" i="1"/>
  <c r="A378" i="1" s="1"/>
  <c r="G377" i="1"/>
  <c r="G376" i="1" s="1"/>
  <c r="H377" i="1"/>
  <c r="I377" i="1"/>
  <c r="I376" i="1" s="1"/>
  <c r="J377" i="1"/>
  <c r="J376" i="1" s="1"/>
  <c r="D377" i="1"/>
  <c r="D376" i="1" s="1"/>
  <c r="H376" i="1"/>
  <c r="F375" i="1"/>
  <c r="F374" i="1"/>
  <c r="A374" i="1" s="1"/>
  <c r="F373" i="1"/>
  <c r="F372" i="1"/>
  <c r="A372" i="1" s="1"/>
  <c r="F371" i="1"/>
  <c r="F370" i="1"/>
  <c r="A370" i="1" s="1"/>
  <c r="F369" i="1"/>
  <c r="F368" i="1"/>
  <c r="A368" i="1" s="1"/>
  <c r="F367" i="1"/>
  <c r="F366" i="1"/>
  <c r="A366" i="1" s="1"/>
  <c r="G365" i="1"/>
  <c r="G364" i="1" s="1"/>
  <c r="H365" i="1"/>
  <c r="I365" i="1"/>
  <c r="I364" i="1" s="1"/>
  <c r="J365" i="1"/>
  <c r="J364" i="1" s="1"/>
  <c r="D365" i="1"/>
  <c r="D364" i="1" s="1"/>
  <c r="H364" i="1"/>
  <c r="F363" i="1"/>
  <c r="F362" i="1"/>
  <c r="F361" i="1"/>
  <c r="A361" i="1" s="1"/>
  <c r="F360" i="1"/>
  <c r="A360" i="1" s="1"/>
  <c r="F359" i="1"/>
  <c r="A359" i="1" s="1"/>
  <c r="F358" i="1"/>
  <c r="F357" i="1"/>
  <c r="F356" i="1"/>
  <c r="A356" i="1" s="1"/>
  <c r="F355" i="1"/>
  <c r="A355" i="1" s="1"/>
  <c r="F354" i="1"/>
  <c r="G353" i="1"/>
  <c r="G352" i="1" s="1"/>
  <c r="H353" i="1"/>
  <c r="I353" i="1"/>
  <c r="I352" i="1" s="1"/>
  <c r="J353" i="1"/>
  <c r="J352" i="1" s="1"/>
  <c r="D353" i="1"/>
  <c r="F351" i="1"/>
  <c r="A351" i="1" s="1"/>
  <c r="F350" i="1"/>
  <c r="F349" i="1"/>
  <c r="A349" i="1" s="1"/>
  <c r="F348" i="1"/>
  <c r="A348" i="1" s="1"/>
  <c r="F347" i="1"/>
  <c r="A347" i="1" s="1"/>
  <c r="F346" i="1"/>
  <c r="F345" i="1"/>
  <c r="A345" i="1" s="1"/>
  <c r="F344" i="1"/>
  <c r="A344" i="1" s="1"/>
  <c r="F343" i="1"/>
  <c r="A343" i="1" s="1"/>
  <c r="F342" i="1"/>
  <c r="G341" i="1"/>
  <c r="G340" i="1" s="1"/>
  <c r="H341" i="1"/>
  <c r="I341" i="1"/>
  <c r="I340" i="1" s="1"/>
  <c r="J341" i="1"/>
  <c r="J340" i="1" s="1"/>
  <c r="D341" i="1"/>
  <c r="D340" i="1" s="1"/>
  <c r="G339" i="1"/>
  <c r="G303" i="1" s="1"/>
  <c r="H339" i="1"/>
  <c r="I339" i="1"/>
  <c r="I303" i="1" s="1"/>
  <c r="J339" i="1"/>
  <c r="J303" i="1" s="1"/>
  <c r="D339" i="1"/>
  <c r="D303" i="1" s="1"/>
  <c r="G338" i="1"/>
  <c r="G302" i="1" s="1"/>
  <c r="H338" i="1"/>
  <c r="I338" i="1"/>
  <c r="J338" i="1"/>
  <c r="J302" i="1" s="1"/>
  <c r="D338" i="1"/>
  <c r="G337" i="1"/>
  <c r="G301" i="1" s="1"/>
  <c r="H337" i="1"/>
  <c r="I337" i="1"/>
  <c r="I301" i="1" s="1"/>
  <c r="J337" i="1"/>
  <c r="D337" i="1"/>
  <c r="G336" i="1"/>
  <c r="G300" i="1" s="1"/>
  <c r="H336" i="1"/>
  <c r="I336" i="1"/>
  <c r="I300" i="1" s="1"/>
  <c r="J336" i="1"/>
  <c r="J300" i="1" s="1"/>
  <c r="D336" i="1"/>
  <c r="D300" i="1" s="1"/>
  <c r="G335" i="1"/>
  <c r="G299" i="1" s="1"/>
  <c r="H335" i="1"/>
  <c r="H299" i="1" s="1"/>
  <c r="I335" i="1"/>
  <c r="I299" i="1" s="1"/>
  <c r="J335" i="1"/>
  <c r="J299" i="1" s="1"/>
  <c r="D335" i="1"/>
  <c r="D299" i="1" s="1"/>
  <c r="G334" i="1"/>
  <c r="G298" i="1" s="1"/>
  <c r="H334" i="1"/>
  <c r="I334" i="1"/>
  <c r="I298" i="1" s="1"/>
  <c r="J334" i="1"/>
  <c r="J298" i="1" s="1"/>
  <c r="D334" i="1"/>
  <c r="G333" i="1"/>
  <c r="G297" i="1" s="1"/>
  <c r="H333" i="1"/>
  <c r="I333" i="1"/>
  <c r="I297" i="1" s="1"/>
  <c r="J333" i="1"/>
  <c r="D333" i="1"/>
  <c r="G332" i="1"/>
  <c r="G296" i="1" s="1"/>
  <c r="H332" i="1"/>
  <c r="I332" i="1"/>
  <c r="I296" i="1" s="1"/>
  <c r="J332" i="1"/>
  <c r="J296" i="1" s="1"/>
  <c r="D332" i="1"/>
  <c r="G331" i="1"/>
  <c r="G295" i="1" s="1"/>
  <c r="H331" i="1"/>
  <c r="H295" i="1" s="1"/>
  <c r="I331" i="1"/>
  <c r="I295" i="1" s="1"/>
  <c r="J331" i="1"/>
  <c r="J295" i="1" s="1"/>
  <c r="D331" i="1"/>
  <c r="G330" i="1"/>
  <c r="H330" i="1"/>
  <c r="I330" i="1"/>
  <c r="I294" i="1" s="1"/>
  <c r="J330" i="1"/>
  <c r="J294" i="1" s="1"/>
  <c r="D330" i="1"/>
  <c r="F327" i="1"/>
  <c r="A327" i="1" s="1"/>
  <c r="F326" i="1"/>
  <c r="A326" i="1" s="1"/>
  <c r="F325" i="1"/>
  <c r="A325" i="1" s="1"/>
  <c r="F324" i="1"/>
  <c r="A324" i="1" s="1"/>
  <c r="F323" i="1"/>
  <c r="F322" i="1"/>
  <c r="A322" i="1" s="1"/>
  <c r="F321" i="1"/>
  <c r="A321" i="1" s="1"/>
  <c r="F320" i="1"/>
  <c r="A320" i="1" s="1"/>
  <c r="F319" i="1"/>
  <c r="A319" i="1" s="1"/>
  <c r="F318" i="1"/>
  <c r="A318" i="1" s="1"/>
  <c r="G317" i="1"/>
  <c r="G316" i="1" s="1"/>
  <c r="H317" i="1"/>
  <c r="I317" i="1"/>
  <c r="I316" i="1" s="1"/>
  <c r="J317" i="1"/>
  <c r="J316" i="1" s="1"/>
  <c r="D317" i="1"/>
  <c r="H316" i="1"/>
  <c r="D316" i="1"/>
  <c r="F315" i="1"/>
  <c r="A315" i="1" s="1"/>
  <c r="F314" i="1"/>
  <c r="A314" i="1" s="1"/>
  <c r="F313" i="1"/>
  <c r="A313" i="1" s="1"/>
  <c r="F312" i="1"/>
  <c r="A312" i="1" s="1"/>
  <c r="F311" i="1"/>
  <c r="A311" i="1" s="1"/>
  <c r="F310" i="1"/>
  <c r="A310" i="1" s="1"/>
  <c r="F309" i="1"/>
  <c r="A309" i="1" s="1"/>
  <c r="F308" i="1"/>
  <c r="A308" i="1" s="1"/>
  <c r="F307" i="1"/>
  <c r="A307" i="1" s="1"/>
  <c r="F306" i="1"/>
  <c r="A306" i="1" s="1"/>
  <c r="G305" i="1"/>
  <c r="G304" i="1" s="1"/>
  <c r="H305" i="1"/>
  <c r="I305" i="1"/>
  <c r="I304" i="1" s="1"/>
  <c r="J305" i="1"/>
  <c r="J304" i="1" s="1"/>
  <c r="D305" i="1"/>
  <c r="D304" i="1" s="1"/>
  <c r="H303" i="1"/>
  <c r="I302" i="1"/>
  <c r="J301" i="1"/>
  <c r="J297" i="1"/>
  <c r="D295" i="1"/>
  <c r="F291" i="1"/>
  <c r="F290" i="1"/>
  <c r="A290" i="1" s="1"/>
  <c r="F289" i="1"/>
  <c r="A289" i="1" s="1"/>
  <c r="F288" i="1"/>
  <c r="A288" i="1" s="1"/>
  <c r="F287" i="1"/>
  <c r="F286" i="1"/>
  <c r="A286" i="1" s="1"/>
  <c r="F285" i="1"/>
  <c r="A285" i="1" s="1"/>
  <c r="F284" i="1"/>
  <c r="A284" i="1" s="1"/>
  <c r="F283" i="1"/>
  <c r="F282" i="1"/>
  <c r="A282" i="1" s="1"/>
  <c r="G281" i="1"/>
  <c r="G280" i="1" s="1"/>
  <c r="H281" i="1"/>
  <c r="I281" i="1"/>
  <c r="I280" i="1" s="1"/>
  <c r="J281" i="1"/>
  <c r="J280" i="1" s="1"/>
  <c r="D281" i="1"/>
  <c r="F279" i="1"/>
  <c r="F278" i="1"/>
  <c r="A278" i="1" s="1"/>
  <c r="F277" i="1"/>
  <c r="A277" i="1" s="1"/>
  <c r="F276" i="1"/>
  <c r="F275" i="1"/>
  <c r="F274" i="1"/>
  <c r="A274" i="1" s="1"/>
  <c r="F273" i="1"/>
  <c r="A273" i="1" s="1"/>
  <c r="F272" i="1"/>
  <c r="A272" i="1" s="1"/>
  <c r="F271" i="1"/>
  <c r="F270" i="1"/>
  <c r="G269" i="1"/>
  <c r="G268" i="1" s="1"/>
  <c r="H269" i="1"/>
  <c r="I269" i="1"/>
  <c r="I268" i="1" s="1"/>
  <c r="J269" i="1"/>
  <c r="J268" i="1" s="1"/>
  <c r="D269" i="1"/>
  <c r="F267" i="1"/>
  <c r="A267" i="1" s="1"/>
  <c r="F266" i="1"/>
  <c r="F265" i="1"/>
  <c r="A265" i="1" s="1"/>
  <c r="F264" i="1"/>
  <c r="F263" i="1"/>
  <c r="A263" i="1" s="1"/>
  <c r="F262" i="1"/>
  <c r="F261" i="1"/>
  <c r="F260" i="1"/>
  <c r="F259" i="1"/>
  <c r="A259" i="1" s="1"/>
  <c r="F258" i="1"/>
  <c r="G257" i="1"/>
  <c r="G256" i="1" s="1"/>
  <c r="H257" i="1"/>
  <c r="I257" i="1"/>
  <c r="I256" i="1" s="1"/>
  <c r="J257" i="1"/>
  <c r="J256" i="1" s="1"/>
  <c r="D257" i="1"/>
  <c r="D256" i="1" s="1"/>
  <c r="H256" i="1"/>
  <c r="F255" i="1"/>
  <c r="A255" i="1" s="1"/>
  <c r="F254" i="1"/>
  <c r="A254" i="1" s="1"/>
  <c r="F253" i="1"/>
  <c r="A253" i="1" s="1"/>
  <c r="F252" i="1"/>
  <c r="A252" i="1" s="1"/>
  <c r="F251" i="1"/>
  <c r="A251" i="1" s="1"/>
  <c r="F250" i="1"/>
  <c r="F249" i="1"/>
  <c r="A249" i="1" s="1"/>
  <c r="F248" i="1"/>
  <c r="A248" i="1" s="1"/>
  <c r="F247" i="1"/>
  <c r="A247" i="1" s="1"/>
  <c r="G245" i="1"/>
  <c r="G244" i="1" s="1"/>
  <c r="H245" i="1"/>
  <c r="I245" i="1"/>
  <c r="I244" i="1" s="1"/>
  <c r="J245" i="1"/>
  <c r="J244" i="1" s="1"/>
  <c r="D245" i="1"/>
  <c r="F243" i="1"/>
  <c r="A243" i="1" s="1"/>
  <c r="F242" i="1"/>
  <c r="A242" i="1" s="1"/>
  <c r="F241" i="1"/>
  <c r="F240" i="1"/>
  <c r="A240" i="1" s="1"/>
  <c r="F239" i="1"/>
  <c r="A239" i="1" s="1"/>
  <c r="F238" i="1"/>
  <c r="A238" i="1" s="1"/>
  <c r="F237" i="1"/>
  <c r="F236" i="1"/>
  <c r="A236" i="1" s="1"/>
  <c r="F235" i="1"/>
  <c r="A235" i="1" s="1"/>
  <c r="F234" i="1"/>
  <c r="A234" i="1" s="1"/>
  <c r="G233" i="1"/>
  <c r="G232" i="1" s="1"/>
  <c r="H233" i="1"/>
  <c r="I233" i="1"/>
  <c r="I232" i="1" s="1"/>
  <c r="J233" i="1"/>
  <c r="J232" i="1" s="1"/>
  <c r="D233" i="1"/>
  <c r="D232" i="1" s="1"/>
  <c r="H232" i="1"/>
  <c r="F231" i="1"/>
  <c r="F230" i="1"/>
  <c r="F229" i="1"/>
  <c r="A229" i="1" s="1"/>
  <c r="F228" i="1"/>
  <c r="F227" i="1"/>
  <c r="F226" i="1"/>
  <c r="F225" i="1"/>
  <c r="A225" i="1" s="1"/>
  <c r="F224" i="1"/>
  <c r="F223" i="1"/>
  <c r="A223" i="1" s="1"/>
  <c r="F222" i="1"/>
  <c r="G221" i="1"/>
  <c r="G220" i="1" s="1"/>
  <c r="H221" i="1"/>
  <c r="I221" i="1"/>
  <c r="I220" i="1" s="1"/>
  <c r="J221" i="1"/>
  <c r="J220" i="1" s="1"/>
  <c r="D221" i="1"/>
  <c r="H220" i="1"/>
  <c r="D220" i="1"/>
  <c r="F219" i="1"/>
  <c r="F218" i="1"/>
  <c r="A218" i="1" s="1"/>
  <c r="F217" i="1"/>
  <c r="A217" i="1" s="1"/>
  <c r="F216" i="1"/>
  <c r="A216" i="1" s="1"/>
  <c r="F215" i="1"/>
  <c r="F214" i="1"/>
  <c r="A214" i="1" s="1"/>
  <c r="F213" i="1"/>
  <c r="A213" i="1" s="1"/>
  <c r="F212" i="1"/>
  <c r="A212" i="1" s="1"/>
  <c r="F211" i="1"/>
  <c r="F210" i="1"/>
  <c r="A210" i="1" s="1"/>
  <c r="G209" i="1"/>
  <c r="G208" i="1" s="1"/>
  <c r="H209" i="1"/>
  <c r="I209" i="1"/>
  <c r="I208" i="1" s="1"/>
  <c r="J209" i="1"/>
  <c r="J208" i="1" s="1"/>
  <c r="D209" i="1"/>
  <c r="D208" i="1" s="1"/>
  <c r="H208" i="1"/>
  <c r="F207" i="1"/>
  <c r="A207" i="1" s="1"/>
  <c r="F206" i="1"/>
  <c r="F205" i="1"/>
  <c r="A205" i="1" s="1"/>
  <c r="F204" i="1"/>
  <c r="F203" i="1"/>
  <c r="F202" i="1"/>
  <c r="F201" i="1"/>
  <c r="F200" i="1"/>
  <c r="F199" i="1"/>
  <c r="A199" i="1" s="1"/>
  <c r="F198" i="1"/>
  <c r="G197" i="1"/>
  <c r="G196" i="1" s="1"/>
  <c r="H197" i="1"/>
  <c r="H196" i="1" s="1"/>
  <c r="I197" i="1"/>
  <c r="I196" i="1" s="1"/>
  <c r="J197" i="1"/>
  <c r="J196" i="1" s="1"/>
  <c r="D197" i="1"/>
  <c r="D196" i="1" s="1"/>
  <c r="F195" i="1"/>
  <c r="A195" i="1" s="1"/>
  <c r="F194" i="1"/>
  <c r="A194" i="1" s="1"/>
  <c r="F193" i="1"/>
  <c r="A193" i="1" s="1"/>
  <c r="F192" i="1"/>
  <c r="A192" i="1" s="1"/>
  <c r="F191" i="1"/>
  <c r="A191" i="1" s="1"/>
  <c r="F190" i="1"/>
  <c r="A190" i="1" s="1"/>
  <c r="F189" i="1"/>
  <c r="A189" i="1" s="1"/>
  <c r="F188" i="1"/>
  <c r="A188" i="1" s="1"/>
  <c r="F187" i="1"/>
  <c r="A187" i="1" s="1"/>
  <c r="F186" i="1"/>
  <c r="A186" i="1" s="1"/>
  <c r="G185" i="1"/>
  <c r="G184" i="1" s="1"/>
  <c r="H185" i="1"/>
  <c r="I185" i="1"/>
  <c r="I184" i="1" s="1"/>
  <c r="J185" i="1"/>
  <c r="J184" i="1" s="1"/>
  <c r="D185" i="1"/>
  <c r="H184" i="1"/>
  <c r="D184" i="1"/>
  <c r="F183" i="1"/>
  <c r="F182" i="1"/>
  <c r="F181" i="1"/>
  <c r="F180" i="1"/>
  <c r="F179" i="1"/>
  <c r="A179" i="1" s="1"/>
  <c r="F178" i="1"/>
  <c r="F177" i="1"/>
  <c r="A177" i="1" s="1"/>
  <c r="F176" i="1"/>
  <c r="F175" i="1"/>
  <c r="F174" i="1"/>
  <c r="G173" i="1"/>
  <c r="G172" i="1" s="1"/>
  <c r="H173" i="1"/>
  <c r="I173" i="1"/>
  <c r="I172" i="1" s="1"/>
  <c r="J173" i="1"/>
  <c r="J172" i="1" s="1"/>
  <c r="D173" i="1"/>
  <c r="D172" i="1" s="1"/>
  <c r="H172" i="1"/>
  <c r="F171" i="1"/>
  <c r="A171" i="1" s="1"/>
  <c r="F170" i="1"/>
  <c r="A170" i="1" s="1"/>
  <c r="F169" i="1"/>
  <c r="F168" i="1"/>
  <c r="F167" i="1"/>
  <c r="A167" i="1" s="1"/>
  <c r="F166" i="1"/>
  <c r="A166" i="1" s="1"/>
  <c r="F165" i="1"/>
  <c r="A165" i="1" s="1"/>
  <c r="F164" i="1"/>
  <c r="F163" i="1"/>
  <c r="A163" i="1" s="1"/>
  <c r="F162" i="1"/>
  <c r="A162" i="1" s="1"/>
  <c r="G161" i="1"/>
  <c r="G160" i="1" s="1"/>
  <c r="H161" i="1"/>
  <c r="H160" i="1" s="1"/>
  <c r="I161" i="1"/>
  <c r="I160" i="1" s="1"/>
  <c r="J161" i="1"/>
  <c r="J160" i="1" s="1"/>
  <c r="D161" i="1"/>
  <c r="D160" i="1" s="1"/>
  <c r="F159" i="1"/>
  <c r="A159" i="1" s="1"/>
  <c r="F158" i="1"/>
  <c r="F157" i="1"/>
  <c r="F156" i="1"/>
  <c r="F155" i="1"/>
  <c r="A155" i="1" s="1"/>
  <c r="F154" i="1"/>
  <c r="F153" i="1"/>
  <c r="A153" i="1" s="1"/>
  <c r="F152" i="1"/>
  <c r="F151" i="1"/>
  <c r="F150" i="1"/>
  <c r="G149" i="1"/>
  <c r="G148" i="1" s="1"/>
  <c r="H149" i="1"/>
  <c r="H148" i="1" s="1"/>
  <c r="I149" i="1"/>
  <c r="I148" i="1" s="1"/>
  <c r="J149" i="1"/>
  <c r="J148" i="1" s="1"/>
  <c r="D149" i="1"/>
  <c r="D148" i="1" s="1"/>
  <c r="F147" i="1"/>
  <c r="A147" i="1" s="1"/>
  <c r="F146" i="1"/>
  <c r="A146" i="1" s="1"/>
  <c r="F145" i="1"/>
  <c r="A145" i="1" s="1"/>
  <c r="F144" i="1"/>
  <c r="F143" i="1"/>
  <c r="A143" i="1" s="1"/>
  <c r="F142" i="1"/>
  <c r="A142" i="1" s="1"/>
  <c r="F141" i="1"/>
  <c r="A141" i="1" s="1"/>
  <c r="F140" i="1"/>
  <c r="F139" i="1"/>
  <c r="A139" i="1" s="1"/>
  <c r="F138" i="1"/>
  <c r="A138" i="1" s="1"/>
  <c r="G137" i="1"/>
  <c r="G136" i="1" s="1"/>
  <c r="H137" i="1"/>
  <c r="I137" i="1"/>
  <c r="I136" i="1" s="1"/>
  <c r="J137" i="1"/>
  <c r="J136" i="1" s="1"/>
  <c r="D137" i="1"/>
  <c r="D136" i="1" s="1"/>
  <c r="F135" i="1"/>
  <c r="A135" i="1" s="1"/>
  <c r="F134" i="1"/>
  <c r="A134" i="1" s="1"/>
  <c r="F133" i="1"/>
  <c r="A133" i="1" s="1"/>
  <c r="F132" i="1"/>
  <c r="A132" i="1" s="1"/>
  <c r="F131" i="1"/>
  <c r="F130" i="1"/>
  <c r="A130" i="1" s="1"/>
  <c r="F129" i="1"/>
  <c r="A129" i="1" s="1"/>
  <c r="F128" i="1"/>
  <c r="A128" i="1" s="1"/>
  <c r="F127" i="1"/>
  <c r="F126" i="1"/>
  <c r="A126" i="1" s="1"/>
  <c r="G125" i="1"/>
  <c r="G124" i="1" s="1"/>
  <c r="H125" i="1"/>
  <c r="I125" i="1"/>
  <c r="I124" i="1" s="1"/>
  <c r="J125" i="1"/>
  <c r="J124" i="1" s="1"/>
  <c r="D125" i="1"/>
  <c r="D124" i="1" s="1"/>
  <c r="H124" i="1"/>
  <c r="F123" i="1"/>
  <c r="F122" i="1"/>
  <c r="A122" i="1" s="1"/>
  <c r="F121" i="1"/>
  <c r="A121" i="1" s="1"/>
  <c r="F120" i="1"/>
  <c r="A120" i="1" s="1"/>
  <c r="F119" i="1"/>
  <c r="F118" i="1"/>
  <c r="A118" i="1" s="1"/>
  <c r="F117" i="1"/>
  <c r="A117" i="1" s="1"/>
  <c r="F116" i="1"/>
  <c r="A116" i="1" s="1"/>
  <c r="F115" i="1"/>
  <c r="F114" i="1"/>
  <c r="A114" i="1" s="1"/>
  <c r="G113" i="1"/>
  <c r="G112" i="1" s="1"/>
  <c r="H113" i="1"/>
  <c r="H112" i="1" s="1"/>
  <c r="I113" i="1"/>
  <c r="I112" i="1" s="1"/>
  <c r="J113" i="1"/>
  <c r="J112" i="1" s="1"/>
  <c r="D113" i="1"/>
  <c r="D112" i="1" s="1"/>
  <c r="D111" i="1"/>
  <c r="G111" i="1"/>
  <c r="H111" i="1"/>
  <c r="I111" i="1"/>
  <c r="J111" i="1"/>
  <c r="D110" i="1"/>
  <c r="G110" i="1"/>
  <c r="H110" i="1"/>
  <c r="I110" i="1"/>
  <c r="J110" i="1"/>
  <c r="D109" i="1"/>
  <c r="G109" i="1"/>
  <c r="H109" i="1"/>
  <c r="I109" i="1"/>
  <c r="J109" i="1"/>
  <c r="D108" i="1"/>
  <c r="G108" i="1"/>
  <c r="H108" i="1"/>
  <c r="I108" i="1"/>
  <c r="J108" i="1"/>
  <c r="D107" i="1"/>
  <c r="G107" i="1"/>
  <c r="H107" i="1"/>
  <c r="I107" i="1"/>
  <c r="J107" i="1"/>
  <c r="D106" i="1"/>
  <c r="G106" i="1"/>
  <c r="H106" i="1"/>
  <c r="I106" i="1"/>
  <c r="J106" i="1"/>
  <c r="D105" i="1"/>
  <c r="G105" i="1"/>
  <c r="H105" i="1"/>
  <c r="I105" i="1"/>
  <c r="J105" i="1"/>
  <c r="D104" i="1"/>
  <c r="G104" i="1"/>
  <c r="H104" i="1"/>
  <c r="I104" i="1"/>
  <c r="J104" i="1"/>
  <c r="D103" i="1"/>
  <c r="G103" i="1"/>
  <c r="H103" i="1"/>
  <c r="I103" i="1"/>
  <c r="J103" i="1"/>
  <c r="D102" i="1"/>
  <c r="G102" i="1"/>
  <c r="H102" i="1"/>
  <c r="I102" i="1"/>
  <c r="J102" i="1"/>
  <c r="F99" i="1"/>
  <c r="A99" i="1" s="1"/>
  <c r="F98" i="1"/>
  <c r="A98" i="1" s="1"/>
  <c r="F97" i="1"/>
  <c r="A97" i="1" s="1"/>
  <c r="F96" i="1"/>
  <c r="A96" i="1" s="1"/>
  <c r="F95" i="1"/>
  <c r="A95" i="1" s="1"/>
  <c r="F94" i="1"/>
  <c r="F93" i="1"/>
  <c r="A93" i="1" s="1"/>
  <c r="F92" i="1"/>
  <c r="F91" i="1"/>
  <c r="A91" i="1" s="1"/>
  <c r="F90" i="1"/>
  <c r="A90" i="1" s="1"/>
  <c r="G89" i="1"/>
  <c r="G88" i="1" s="1"/>
  <c r="H89" i="1"/>
  <c r="I89" i="1"/>
  <c r="I88" i="1" s="1"/>
  <c r="J89" i="1"/>
  <c r="J88" i="1" s="1"/>
  <c r="D89" i="1"/>
  <c r="D88" i="1" s="1"/>
  <c r="F87" i="1"/>
  <c r="A87" i="1" s="1"/>
  <c r="F86" i="1"/>
  <c r="A86" i="1" s="1"/>
  <c r="F85" i="1"/>
  <c r="A85" i="1" s="1"/>
  <c r="F84" i="1"/>
  <c r="A84" i="1" s="1"/>
  <c r="F83" i="1"/>
  <c r="A83" i="1" s="1"/>
  <c r="F82" i="1"/>
  <c r="F81" i="1"/>
  <c r="A81" i="1" s="1"/>
  <c r="F80" i="1"/>
  <c r="A80" i="1" s="1"/>
  <c r="F79" i="1"/>
  <c r="A79" i="1" s="1"/>
  <c r="F78" i="1"/>
  <c r="A78" i="1" s="1"/>
  <c r="G77" i="1"/>
  <c r="G76" i="1" s="1"/>
  <c r="H77" i="1"/>
  <c r="H76" i="1" s="1"/>
  <c r="I77" i="1"/>
  <c r="I76" i="1" s="1"/>
  <c r="J77" i="1"/>
  <c r="J76" i="1" s="1"/>
  <c r="D77" i="1"/>
  <c r="D76" i="1" s="1"/>
  <c r="F75" i="1"/>
  <c r="A75" i="1" s="1"/>
  <c r="F74" i="1"/>
  <c r="A74" i="1" s="1"/>
  <c r="F73" i="1"/>
  <c r="A73" i="1" s="1"/>
  <c r="F72" i="1"/>
  <c r="F71" i="1"/>
  <c r="A71" i="1" s="1"/>
  <c r="F70" i="1"/>
  <c r="A70" i="1" s="1"/>
  <c r="F69" i="1"/>
  <c r="A69" i="1" s="1"/>
  <c r="F68" i="1"/>
  <c r="F67" i="1"/>
  <c r="A67" i="1" s="1"/>
  <c r="F66" i="1"/>
  <c r="G65" i="1"/>
  <c r="G64" i="1" s="1"/>
  <c r="H65" i="1"/>
  <c r="I65" i="1"/>
  <c r="I64" i="1" s="1"/>
  <c r="J65" i="1"/>
  <c r="J64" i="1" s="1"/>
  <c r="D65" i="1"/>
  <c r="D64" i="1" s="1"/>
  <c r="H64" i="1"/>
  <c r="F63" i="1"/>
  <c r="A63" i="1" s="1"/>
  <c r="F62" i="1"/>
  <c r="A62" i="1" s="1"/>
  <c r="F61" i="1"/>
  <c r="A61" i="1" s="1"/>
  <c r="F60" i="1"/>
  <c r="A60" i="1" s="1"/>
  <c r="F59" i="1"/>
  <c r="A59" i="1" s="1"/>
  <c r="F58" i="1"/>
  <c r="F57" i="1"/>
  <c r="A57" i="1" s="1"/>
  <c r="F56" i="1"/>
  <c r="A56" i="1" s="1"/>
  <c r="F55" i="1"/>
  <c r="A55" i="1" s="1"/>
  <c r="F54" i="1"/>
  <c r="A54" i="1" s="1"/>
  <c r="G53" i="1"/>
  <c r="G52" i="1" s="1"/>
  <c r="H53" i="1"/>
  <c r="I53" i="1"/>
  <c r="I52" i="1" s="1"/>
  <c r="J53" i="1"/>
  <c r="J52" i="1" s="1"/>
  <c r="D53" i="1"/>
  <c r="D52" i="1" s="1"/>
  <c r="H52" i="1"/>
  <c r="G51" i="1"/>
  <c r="H51" i="1"/>
  <c r="I51" i="1"/>
  <c r="J51" i="1"/>
  <c r="D51" i="1"/>
  <c r="G50" i="1"/>
  <c r="H50" i="1"/>
  <c r="I50" i="1"/>
  <c r="J50" i="1"/>
  <c r="D50" i="1"/>
  <c r="G49" i="1"/>
  <c r="H49" i="1"/>
  <c r="I49" i="1"/>
  <c r="J49" i="1"/>
  <c r="D49" i="1"/>
  <c r="D25" i="1" s="1"/>
  <c r="G48" i="1"/>
  <c r="H48" i="1"/>
  <c r="I48" i="1"/>
  <c r="J48" i="1"/>
  <c r="D48" i="1"/>
  <c r="G47" i="1"/>
  <c r="H47" i="1"/>
  <c r="I47" i="1"/>
  <c r="J47" i="1"/>
  <c r="D47" i="1"/>
  <c r="G46" i="1"/>
  <c r="H46" i="1"/>
  <c r="I46" i="1"/>
  <c r="J46" i="1"/>
  <c r="D46" i="1"/>
  <c r="G45" i="1"/>
  <c r="H45" i="1"/>
  <c r="I45" i="1"/>
  <c r="J45" i="1"/>
  <c r="D45" i="1"/>
  <c r="G44" i="1"/>
  <c r="H44" i="1"/>
  <c r="I44" i="1"/>
  <c r="J44" i="1"/>
  <c r="D44" i="1"/>
  <c r="G43" i="1"/>
  <c r="H43" i="1"/>
  <c r="I43" i="1"/>
  <c r="J43" i="1"/>
  <c r="D43" i="1"/>
  <c r="G42" i="1"/>
  <c r="H42" i="1"/>
  <c r="I42" i="1"/>
  <c r="J42" i="1"/>
  <c r="D42" i="1"/>
  <c r="F39" i="1"/>
  <c r="A39" i="1" s="1"/>
  <c r="F38" i="1"/>
  <c r="A38" i="1" s="1"/>
  <c r="F37" i="1"/>
  <c r="A37" i="1" s="1"/>
  <c r="F36" i="1"/>
  <c r="F35" i="1"/>
  <c r="A35" i="1" s="1"/>
  <c r="F34" i="1"/>
  <c r="F33" i="1"/>
  <c r="A33" i="1" s="1"/>
  <c r="F32" i="1"/>
  <c r="A32" i="1" s="1"/>
  <c r="F31" i="1"/>
  <c r="A31" i="1" s="1"/>
  <c r="F30" i="1"/>
  <c r="A30" i="1" s="1"/>
  <c r="D29" i="1"/>
  <c r="D28" i="1" s="1"/>
  <c r="G29" i="1"/>
  <c r="G28" i="1" s="1"/>
  <c r="H29" i="1"/>
  <c r="I29" i="1"/>
  <c r="I28" i="1" s="1"/>
  <c r="J29" i="1"/>
  <c r="J28" i="1" s="1"/>
  <c r="J24" i="6"/>
  <c r="J22" i="6"/>
  <c r="J21" i="6"/>
  <c r="J19" i="6"/>
  <c r="J17" i="6"/>
  <c r="J15" i="6"/>
  <c r="J13" i="6"/>
  <c r="J10" i="6"/>
  <c r="J9" i="6"/>
  <c r="J8" i="6"/>
  <c r="J7" i="6"/>
  <c r="R1132" i="1"/>
  <c r="R1131" i="1"/>
  <c r="R1130" i="1"/>
  <c r="R1128" i="1"/>
  <c r="R1127" i="1"/>
  <c r="R1126" i="1"/>
  <c r="R1124" i="1"/>
  <c r="R1123" i="1"/>
  <c r="R1119" i="1"/>
  <c r="R1117" i="1"/>
  <c r="R1115" i="1"/>
  <c r="R1111" i="1"/>
  <c r="R1108" i="1"/>
  <c r="R1106" i="1"/>
  <c r="R1105" i="1"/>
  <c r="R1104" i="1"/>
  <c r="R1102" i="1"/>
  <c r="R1101" i="1"/>
  <c r="R1100" i="1"/>
  <c r="R1093" i="1"/>
  <c r="R1091" i="1"/>
  <c r="R1089" i="1"/>
  <c r="R819" i="1"/>
  <c r="R818" i="1"/>
  <c r="R817" i="1"/>
  <c r="R815" i="1"/>
  <c r="R814" i="1"/>
  <c r="R813" i="1"/>
  <c r="R811" i="1"/>
  <c r="R810" i="1"/>
  <c r="R517" i="1"/>
  <c r="R515" i="1"/>
  <c r="R513" i="1"/>
  <c r="R506" i="1"/>
  <c r="R505" i="1"/>
  <c r="R504" i="1"/>
  <c r="R502" i="1"/>
  <c r="R501" i="1"/>
  <c r="R500" i="1"/>
  <c r="R498" i="1"/>
  <c r="R1070" i="1"/>
  <c r="R1069" i="1"/>
  <c r="R1068" i="1"/>
  <c r="R1066" i="1"/>
  <c r="R1065" i="1"/>
  <c r="R1064" i="1"/>
  <c r="R1062" i="1"/>
  <c r="R1059" i="1"/>
  <c r="R1058" i="1"/>
  <c r="R1057" i="1"/>
  <c r="R1056" i="1"/>
  <c r="R1055" i="1"/>
  <c r="R1054" i="1"/>
  <c r="R1053" i="1"/>
  <c r="R1052" i="1"/>
  <c r="R1051" i="1"/>
  <c r="R1050" i="1"/>
  <c r="R1046" i="1"/>
  <c r="R1045" i="1"/>
  <c r="R1044" i="1"/>
  <c r="R1042" i="1"/>
  <c r="R1041" i="1"/>
  <c r="R1040" i="1"/>
  <c r="R1038" i="1"/>
  <c r="R1035" i="1"/>
  <c r="R1034" i="1"/>
  <c r="R1033" i="1"/>
  <c r="R1032" i="1"/>
  <c r="R1031" i="1"/>
  <c r="R1030" i="1"/>
  <c r="R1029" i="1"/>
  <c r="R1028" i="1"/>
  <c r="R1027" i="1"/>
  <c r="R1026" i="1"/>
  <c r="R1021" i="1"/>
  <c r="R1019" i="1"/>
  <c r="R1017" i="1"/>
  <c r="R999" i="1"/>
  <c r="R998" i="1"/>
  <c r="R997" i="1"/>
  <c r="R995" i="1"/>
  <c r="R994" i="1"/>
  <c r="R993" i="1"/>
  <c r="R991" i="1"/>
  <c r="R990" i="1"/>
  <c r="R986" i="1"/>
  <c r="R984" i="1"/>
  <c r="R982" i="1"/>
  <c r="R978" i="1"/>
  <c r="R975" i="1"/>
  <c r="R973" i="1"/>
  <c r="R969" i="1"/>
  <c r="R967" i="1"/>
  <c r="R963" i="1"/>
  <c r="R961" i="1"/>
  <c r="R960" i="1"/>
  <c r="R959" i="1"/>
  <c r="R957" i="1"/>
  <c r="R956" i="1"/>
  <c r="R955" i="1"/>
  <c r="R951" i="1"/>
  <c r="R950" i="1"/>
  <c r="R949" i="1"/>
  <c r="R948" i="1"/>
  <c r="R947" i="1"/>
  <c r="R946" i="1"/>
  <c r="R945" i="1"/>
  <c r="R944" i="1"/>
  <c r="R943" i="1"/>
  <c r="R942" i="1"/>
  <c r="R927" i="1"/>
  <c r="R926" i="1"/>
  <c r="R925" i="1"/>
  <c r="R924" i="1"/>
  <c r="R923" i="1"/>
  <c r="R922" i="1"/>
  <c r="R921" i="1"/>
  <c r="R920" i="1"/>
  <c r="R919" i="1"/>
  <c r="R918" i="1"/>
  <c r="R915" i="1"/>
  <c r="R914" i="1"/>
  <c r="R913" i="1"/>
  <c r="R911" i="1"/>
  <c r="R910" i="1"/>
  <c r="R909" i="1"/>
  <c r="R907" i="1"/>
  <c r="R903" i="1"/>
  <c r="R901" i="1"/>
  <c r="R899" i="1"/>
  <c r="R895" i="1"/>
  <c r="R889" i="1"/>
  <c r="R887" i="1"/>
  <c r="R867" i="1"/>
  <c r="R865" i="1"/>
  <c r="R863" i="1"/>
  <c r="R862" i="1"/>
  <c r="R861" i="1"/>
  <c r="R859" i="1"/>
  <c r="R855" i="1"/>
  <c r="R854" i="1"/>
  <c r="R852" i="1"/>
  <c r="R850" i="1"/>
  <c r="R848" i="1"/>
  <c r="R846" i="1"/>
  <c r="R843" i="1"/>
  <c r="R841" i="1"/>
  <c r="R837" i="1"/>
  <c r="R835" i="1"/>
  <c r="R807" i="1"/>
  <c r="R806" i="1"/>
  <c r="R805" i="1"/>
  <c r="R803" i="1"/>
  <c r="R802" i="1"/>
  <c r="R801" i="1"/>
  <c r="R799" i="1"/>
  <c r="R798" i="1"/>
  <c r="R795" i="1"/>
  <c r="R794" i="1"/>
  <c r="R793" i="1"/>
  <c r="R791" i="1"/>
  <c r="R790" i="1"/>
  <c r="R789" i="1"/>
  <c r="R787" i="1"/>
  <c r="R786" i="1"/>
  <c r="R782" i="1"/>
  <c r="R780" i="1"/>
  <c r="R778" i="1"/>
  <c r="R776" i="1"/>
  <c r="R774" i="1"/>
  <c r="R771" i="1"/>
  <c r="R770" i="1"/>
  <c r="R768" i="1"/>
  <c r="R766" i="1"/>
  <c r="R764" i="1"/>
  <c r="R762" i="1"/>
  <c r="R744" i="1"/>
  <c r="R742" i="1"/>
  <c r="R740" i="1"/>
  <c r="R735" i="1"/>
  <c r="R733" i="1"/>
  <c r="R731" i="1"/>
  <c r="R727" i="1"/>
  <c r="R726" i="1"/>
  <c r="R723" i="1"/>
  <c r="R722" i="1"/>
  <c r="R721" i="1"/>
  <c r="R720" i="1"/>
  <c r="R719" i="1"/>
  <c r="R718" i="1"/>
  <c r="R717" i="1"/>
  <c r="R716" i="1"/>
  <c r="R715" i="1"/>
  <c r="R714" i="1"/>
  <c r="R699" i="1"/>
  <c r="R698" i="1"/>
  <c r="R697" i="1"/>
  <c r="R696" i="1"/>
  <c r="R694" i="1"/>
  <c r="R692" i="1"/>
  <c r="R690" i="1"/>
  <c r="R686" i="1"/>
  <c r="R685" i="1"/>
  <c r="R684" i="1"/>
  <c r="R682" i="1"/>
  <c r="R681" i="1"/>
  <c r="R678" i="1"/>
  <c r="R674" i="1"/>
  <c r="R672" i="1"/>
  <c r="R668" i="1"/>
  <c r="R666" i="1"/>
  <c r="R651" i="1"/>
  <c r="R650" i="1"/>
  <c r="R648" i="1"/>
  <c r="R647" i="1"/>
  <c r="R644" i="1"/>
  <c r="R643" i="1"/>
  <c r="R642" i="1"/>
  <c r="R639" i="1"/>
  <c r="R638" i="1"/>
  <c r="R635" i="1"/>
  <c r="R634" i="1"/>
  <c r="R631" i="1"/>
  <c r="R630" i="1"/>
  <c r="R614" i="1"/>
  <c r="R612" i="1"/>
  <c r="R610" i="1"/>
  <c r="R608" i="1"/>
  <c r="R606" i="1"/>
  <c r="R602" i="1"/>
  <c r="R598" i="1"/>
  <c r="R594" i="1"/>
  <c r="R590" i="1"/>
  <c r="R586" i="1"/>
  <c r="R584" i="1"/>
  <c r="R582" i="1"/>
  <c r="R564" i="1"/>
  <c r="R562" i="1"/>
  <c r="R560" i="1"/>
  <c r="R542" i="1"/>
  <c r="R541" i="1"/>
  <c r="R540" i="1"/>
  <c r="R538" i="1"/>
  <c r="R537" i="1"/>
  <c r="R536" i="1"/>
  <c r="R534" i="1"/>
  <c r="R495" i="1"/>
  <c r="R493" i="1"/>
  <c r="R492" i="1"/>
  <c r="R491" i="1"/>
  <c r="R489" i="1"/>
  <c r="R488" i="1"/>
  <c r="R487" i="1"/>
  <c r="R482" i="1"/>
  <c r="R480" i="1"/>
  <c r="R478" i="1"/>
  <c r="R476" i="1"/>
  <c r="R474" i="1"/>
  <c r="R469" i="1"/>
  <c r="R465" i="1"/>
  <c r="R463" i="1"/>
  <c r="R454" i="1"/>
  <c r="R450" i="1"/>
  <c r="R446" i="1"/>
  <c r="R444" i="1"/>
  <c r="R442" i="1"/>
  <c r="R440" i="1"/>
  <c r="R438" i="1"/>
  <c r="R434" i="1"/>
  <c r="R432" i="1"/>
  <c r="R430" i="1"/>
  <c r="R428" i="1"/>
  <c r="R426" i="1"/>
  <c r="R419" i="1"/>
  <c r="R415" i="1"/>
  <c r="R404" i="1"/>
  <c r="R398" i="1"/>
  <c r="R387" i="1"/>
  <c r="R385" i="1"/>
  <c r="R381" i="1"/>
  <c r="R379" i="1"/>
  <c r="R374" i="1"/>
  <c r="R372" i="1"/>
  <c r="R368" i="1"/>
  <c r="R366" i="1"/>
  <c r="R361" i="1"/>
  <c r="R360" i="1"/>
  <c r="R359" i="1"/>
  <c r="R356" i="1"/>
  <c r="R351" i="1"/>
  <c r="R348" i="1"/>
  <c r="R347" i="1"/>
  <c r="R344" i="1"/>
  <c r="R343" i="1"/>
  <c r="R314" i="1"/>
  <c r="R313" i="1"/>
  <c r="R310" i="1"/>
  <c r="R309" i="1"/>
  <c r="R306" i="1"/>
  <c r="R290" i="1"/>
  <c r="R289" i="1"/>
  <c r="R288" i="1"/>
  <c r="R286" i="1"/>
  <c r="R285" i="1"/>
  <c r="R282" i="1"/>
  <c r="R278" i="1"/>
  <c r="R277" i="1"/>
  <c r="R273" i="1"/>
  <c r="R272" i="1"/>
  <c r="R267" i="1"/>
  <c r="R263" i="1"/>
  <c r="R259" i="1"/>
  <c r="R254" i="1"/>
  <c r="R252" i="1"/>
  <c r="R248" i="1"/>
  <c r="R243" i="1"/>
  <c r="R242" i="1"/>
  <c r="R239" i="1"/>
  <c r="R238" i="1"/>
  <c r="R236" i="1"/>
  <c r="R235" i="1"/>
  <c r="R234" i="1"/>
  <c r="R229" i="1"/>
  <c r="R225" i="1"/>
  <c r="R218" i="1"/>
  <c r="R217" i="1"/>
  <c r="R216" i="1"/>
  <c r="R213" i="1"/>
  <c r="R210" i="1"/>
  <c r="R207" i="1"/>
  <c r="R205" i="1"/>
  <c r="R199" i="1"/>
  <c r="R195" i="1"/>
  <c r="R193" i="1"/>
  <c r="R191" i="1"/>
  <c r="R189" i="1"/>
  <c r="R187" i="1"/>
  <c r="R171" i="1"/>
  <c r="R170" i="1"/>
  <c r="R167" i="1"/>
  <c r="R165" i="1"/>
  <c r="R163" i="1"/>
  <c r="R159" i="1"/>
  <c r="R155" i="1"/>
  <c r="R147" i="1"/>
  <c r="R145" i="1"/>
  <c r="R143" i="1"/>
  <c r="R142" i="1"/>
  <c r="R141" i="1"/>
  <c r="R139" i="1"/>
  <c r="R138" i="1"/>
  <c r="R129" i="1"/>
  <c r="R98" i="1"/>
  <c r="R90" i="1"/>
  <c r="R86" i="1"/>
  <c r="R84" i="1"/>
  <c r="R80" i="1"/>
  <c r="R78" i="1"/>
  <c r="R60" i="1"/>
  <c r="R56" i="1"/>
  <c r="R30" i="1"/>
  <c r="R319" i="1"/>
  <c r="R572" i="1"/>
  <c r="R324" i="1"/>
  <c r="R320" i="1"/>
  <c r="R577" i="1"/>
  <c r="R573" i="1"/>
  <c r="R325" i="1"/>
  <c r="R321" i="1"/>
  <c r="R578" i="1"/>
  <c r="R579" i="1"/>
  <c r="R575" i="1"/>
  <c r="R6" i="11" l="1"/>
  <c r="D4" i="11"/>
  <c r="E4" i="11"/>
  <c r="A402" i="1"/>
  <c r="R402" i="1"/>
  <c r="A467" i="1"/>
  <c r="R467" i="1"/>
  <c r="L299" i="1"/>
  <c r="K335" i="1"/>
  <c r="S335" i="1" s="1"/>
  <c r="R192" i="1"/>
  <c r="A250" i="1"/>
  <c r="R250" i="1"/>
  <c r="A261" i="1"/>
  <c r="R261" i="1"/>
  <c r="A270" i="1"/>
  <c r="R270" i="1"/>
  <c r="A283" i="1"/>
  <c r="R283" i="1"/>
  <c r="A287" i="1"/>
  <c r="R287" i="1"/>
  <c r="A291" i="1"/>
  <c r="R291" i="1"/>
  <c r="A323" i="1"/>
  <c r="R323" i="1"/>
  <c r="A342" i="1"/>
  <c r="R342" i="1"/>
  <c r="A346" i="1"/>
  <c r="R346" i="1"/>
  <c r="A350" i="1"/>
  <c r="R350" i="1"/>
  <c r="A363" i="1"/>
  <c r="R363" i="1"/>
  <c r="A383" i="1"/>
  <c r="R383" i="1"/>
  <c r="A858" i="1"/>
  <c r="R858" i="1"/>
  <c r="A885" i="1"/>
  <c r="R885" i="1"/>
  <c r="A897" i="1"/>
  <c r="R897" i="1"/>
  <c r="A906" i="1"/>
  <c r="R906" i="1"/>
  <c r="A954" i="1"/>
  <c r="R954" i="1"/>
  <c r="A958" i="1"/>
  <c r="R958" i="1"/>
  <c r="A962" i="1"/>
  <c r="R962" i="1"/>
  <c r="A992" i="1"/>
  <c r="R992" i="1"/>
  <c r="A996" i="1"/>
  <c r="R996" i="1"/>
  <c r="A1015" i="1"/>
  <c r="R1015" i="1"/>
  <c r="A1023" i="1"/>
  <c r="R1023" i="1"/>
  <c r="A1039" i="1"/>
  <c r="R1039" i="1"/>
  <c r="A1043" i="1"/>
  <c r="R1043" i="1"/>
  <c r="A1047" i="1"/>
  <c r="R1047" i="1"/>
  <c r="A1063" i="1"/>
  <c r="R1063" i="1"/>
  <c r="A1067" i="1"/>
  <c r="R1067" i="1"/>
  <c r="A1071" i="1"/>
  <c r="R1071" i="1"/>
  <c r="A1099" i="1"/>
  <c r="R1099" i="1"/>
  <c r="A1103" i="1"/>
  <c r="R1103" i="1"/>
  <c r="A1107" i="1"/>
  <c r="R1107" i="1"/>
  <c r="A1125" i="1"/>
  <c r="R1125" i="1"/>
  <c r="A1129" i="1"/>
  <c r="R1129" i="1"/>
  <c r="A20" i="6"/>
  <c r="J20" i="6"/>
  <c r="A421" i="1"/>
  <c r="R421" i="1"/>
  <c r="R96" i="1"/>
  <c r="R188" i="1"/>
  <c r="R452" i="1"/>
  <c r="R70" i="1"/>
  <c r="R166" i="1"/>
  <c r="R311" i="1"/>
  <c r="R406" i="1"/>
  <c r="A94" i="1"/>
  <c r="R94" i="1"/>
  <c r="A392" i="1"/>
  <c r="R392" i="1"/>
  <c r="A637" i="1"/>
  <c r="R637" i="1"/>
  <c r="A680" i="1"/>
  <c r="R680" i="1"/>
  <c r="A788" i="1"/>
  <c r="R788" i="1"/>
  <c r="A792" i="1"/>
  <c r="R792" i="1"/>
  <c r="A17" i="8"/>
  <c r="J17" i="8"/>
  <c r="A15" i="10"/>
  <c r="J15" i="10"/>
  <c r="M460" i="1"/>
  <c r="K460" i="1" s="1"/>
  <c r="K461" i="1"/>
  <c r="M364" i="1"/>
  <c r="K365" i="1"/>
  <c r="A66" i="1"/>
  <c r="R66" i="1"/>
  <c r="A127" i="1"/>
  <c r="R127" i="1"/>
  <c r="A140" i="1"/>
  <c r="R140" i="1"/>
  <c r="A144" i="1"/>
  <c r="R144" i="1"/>
  <c r="A181" i="1"/>
  <c r="R181" i="1"/>
  <c r="A231" i="1"/>
  <c r="R231" i="1"/>
  <c r="A410" i="1"/>
  <c r="R410" i="1"/>
  <c r="A456" i="1"/>
  <c r="R456" i="1"/>
  <c r="J17" i="7"/>
  <c r="A17" i="7"/>
  <c r="J19" i="8"/>
  <c r="A19" i="8"/>
  <c r="J17" i="10"/>
  <c r="A17" i="10"/>
  <c r="M388" i="1"/>
  <c r="K389" i="1"/>
  <c r="S389" i="1" s="1"/>
  <c r="O617" i="1"/>
  <c r="R212" i="1"/>
  <c r="R349" i="1"/>
  <c r="R390" i="1"/>
  <c r="R417" i="1"/>
  <c r="R322" i="1"/>
  <c r="R32" i="1"/>
  <c r="R177" i="1"/>
  <c r="R307" i="1"/>
  <c r="R315" i="1"/>
  <c r="R345" i="1"/>
  <c r="R370" i="1"/>
  <c r="R394" i="1"/>
  <c r="R445" i="1"/>
  <c r="A34" i="1"/>
  <c r="R34" i="1"/>
  <c r="A151" i="1"/>
  <c r="R151" i="1"/>
  <c r="A237" i="1"/>
  <c r="R237" i="1"/>
  <c r="A241" i="1"/>
  <c r="R241" i="1"/>
  <c r="A439" i="1"/>
  <c r="R439" i="1"/>
  <c r="A443" i="1"/>
  <c r="R443" i="1"/>
  <c r="A447" i="1"/>
  <c r="R447" i="1"/>
  <c r="A486" i="1"/>
  <c r="R486" i="1"/>
  <c r="A490" i="1"/>
  <c r="R490" i="1"/>
  <c r="A494" i="1"/>
  <c r="R494" i="1"/>
  <c r="R571" i="1"/>
  <c r="R326" i="1"/>
  <c r="R38" i="1"/>
  <c r="R74" i="1"/>
  <c r="R121" i="1"/>
  <c r="R146" i="1"/>
  <c r="R162" i="1"/>
  <c r="R186" i="1"/>
  <c r="R190" i="1"/>
  <c r="R194" i="1"/>
  <c r="R214" i="1"/>
  <c r="R223" i="1"/>
  <c r="R240" i="1"/>
  <c r="R265" i="1"/>
  <c r="R274" i="1"/>
  <c r="R284" i="1"/>
  <c r="R308" i="1"/>
  <c r="R312" i="1"/>
  <c r="R327" i="1"/>
  <c r="R355" i="1"/>
  <c r="R396" i="1"/>
  <c r="R408" i="1"/>
  <c r="R423" i="1"/>
  <c r="R441" i="1"/>
  <c r="R458" i="1"/>
  <c r="R471" i="1"/>
  <c r="R558" i="1"/>
  <c r="R566" i="1"/>
  <c r="R588" i="1"/>
  <c r="R633" i="1"/>
  <c r="R646" i="1"/>
  <c r="R836" i="1"/>
  <c r="R853" i="1"/>
  <c r="R866" i="1"/>
  <c r="A169" i="1"/>
  <c r="R169" i="1"/>
  <c r="A203" i="1"/>
  <c r="R203" i="1"/>
  <c r="A211" i="1"/>
  <c r="R211" i="1"/>
  <c r="A215" i="1"/>
  <c r="R215" i="1"/>
  <c r="A219" i="1"/>
  <c r="R219" i="1"/>
  <c r="A276" i="1"/>
  <c r="R276" i="1"/>
  <c r="A357" i="1"/>
  <c r="R357" i="1"/>
  <c r="J14" i="8"/>
  <c r="E12" i="8"/>
  <c r="A12" i="8" s="1"/>
  <c r="H555" i="1"/>
  <c r="F555" i="1" s="1"/>
  <c r="R555" i="1" s="1"/>
  <c r="J1073" i="1"/>
  <c r="J1072" i="1" s="1"/>
  <c r="A18" i="8"/>
  <c r="A8" i="10"/>
  <c r="A16" i="10"/>
  <c r="K448" i="1"/>
  <c r="K712" i="1"/>
  <c r="K111" i="1"/>
  <c r="S111" i="1" s="1"/>
  <c r="K938" i="1"/>
  <c r="S938" i="1" s="1"/>
  <c r="K877" i="1"/>
  <c r="S877" i="1" s="1"/>
  <c r="R511" i="1"/>
  <c r="R519" i="1"/>
  <c r="I23" i="6"/>
  <c r="E23" i="6" s="1"/>
  <c r="O24" i="1"/>
  <c r="O20" i="1"/>
  <c r="A6" i="8"/>
  <c r="G552" i="1"/>
  <c r="G528" i="1" s="1"/>
  <c r="A9" i="7"/>
  <c r="A21" i="7"/>
  <c r="E869" i="1"/>
  <c r="F593" i="1"/>
  <c r="I929" i="1"/>
  <c r="I928" i="1" s="1"/>
  <c r="F246" i="1"/>
  <c r="J13" i="8"/>
  <c r="A14" i="8"/>
  <c r="A15" i="8"/>
  <c r="J21" i="8"/>
  <c r="A22" i="8"/>
  <c r="A9" i="10"/>
  <c r="A10" i="10"/>
  <c r="A13" i="10"/>
  <c r="J19" i="10"/>
  <c r="A20" i="10"/>
  <c r="A21" i="10"/>
  <c r="K629" i="1"/>
  <c r="K1082" i="1"/>
  <c r="S1082" i="1" s="1"/>
  <c r="O869" i="1"/>
  <c r="O19" i="1"/>
  <c r="N828" i="1"/>
  <c r="N552" i="1"/>
  <c r="K1005" i="1"/>
  <c r="S1005" i="1" s="1"/>
  <c r="N653" i="1"/>
  <c r="K619" i="1"/>
  <c r="S619" i="1" s="1"/>
  <c r="K1074" i="1"/>
  <c r="K708" i="1"/>
  <c r="S708" i="1" s="1"/>
  <c r="K659" i="1"/>
  <c r="S659" i="1" s="1"/>
  <c r="M101" i="1"/>
  <c r="L617" i="1"/>
  <c r="L616" i="1" s="1"/>
  <c r="K103" i="1"/>
  <c r="S103" i="1" s="1"/>
  <c r="K930" i="1"/>
  <c r="S930" i="1" s="1"/>
  <c r="E701" i="1"/>
  <c r="A36" i="1"/>
  <c r="R36" i="1"/>
  <c r="A164" i="1"/>
  <c r="R164" i="1"/>
  <c r="A168" i="1"/>
  <c r="R168" i="1"/>
  <c r="A175" i="1"/>
  <c r="R175" i="1"/>
  <c r="A183" i="1"/>
  <c r="R183" i="1"/>
  <c r="A499" i="1"/>
  <c r="R499" i="1"/>
  <c r="A503" i="1"/>
  <c r="R503" i="1"/>
  <c r="A507" i="1"/>
  <c r="R507" i="1"/>
  <c r="A535" i="1"/>
  <c r="R535" i="1"/>
  <c r="A543" i="1"/>
  <c r="R543" i="1"/>
  <c r="A596" i="1"/>
  <c r="R596" i="1"/>
  <c r="J10" i="7"/>
  <c r="A10" i="7"/>
  <c r="R645" i="1"/>
  <c r="D23" i="1"/>
  <c r="D11" i="1" s="1"/>
  <c r="A157" i="1"/>
  <c r="R157" i="1"/>
  <c r="A271" i="1"/>
  <c r="R271" i="1"/>
  <c r="A275" i="1"/>
  <c r="R275" i="1"/>
  <c r="A279" i="1"/>
  <c r="R279" i="1"/>
  <c r="A354" i="1"/>
  <c r="R354" i="1"/>
  <c r="A358" i="1"/>
  <c r="R358" i="1"/>
  <c r="A362" i="1"/>
  <c r="R362" i="1"/>
  <c r="J13" i="7"/>
  <c r="A13" i="7"/>
  <c r="E12" i="7"/>
  <c r="J12" i="7" s="1"/>
  <c r="N1060" i="1"/>
  <c r="K1061" i="1"/>
  <c r="O868" i="1"/>
  <c r="O701" i="1"/>
  <c r="O700" i="1" s="1"/>
  <c r="N652" i="1"/>
  <c r="S1074" i="1"/>
  <c r="N749" i="1"/>
  <c r="N748" i="1" s="1"/>
  <c r="M297" i="1"/>
  <c r="M329" i="1"/>
  <c r="M328" i="1" s="1"/>
  <c r="M617" i="1"/>
  <c r="M616" i="1" s="1"/>
  <c r="K756" i="1"/>
  <c r="S756" i="1" s="1"/>
  <c r="K873" i="1"/>
  <c r="S873" i="1" s="1"/>
  <c r="L1073" i="1"/>
  <c r="K752" i="1"/>
  <c r="S752" i="1" s="1"/>
  <c r="L1001" i="1"/>
  <c r="L1000" i="1" s="1"/>
  <c r="E300" i="1"/>
  <c r="E293" i="1" s="1"/>
  <c r="E292" i="1" s="1"/>
  <c r="E329" i="1"/>
  <c r="E23" i="1"/>
  <c r="E101" i="1"/>
  <c r="E100" i="1" s="1"/>
  <c r="A539" i="1"/>
  <c r="R539" i="1"/>
  <c r="J22" i="7"/>
  <c r="A22" i="7"/>
  <c r="E41" i="1"/>
  <c r="E40" i="1" s="1"/>
  <c r="E21" i="1"/>
  <c r="R133" i="1"/>
  <c r="R600" i="1"/>
  <c r="R649" i="1"/>
  <c r="D19" i="1"/>
  <c r="A131" i="1"/>
  <c r="R131" i="1"/>
  <c r="R62" i="1"/>
  <c r="R135" i="1"/>
  <c r="R153" i="1"/>
  <c r="R179" i="1"/>
  <c r="R632" i="1"/>
  <c r="R636" i="1"/>
  <c r="R670" i="1"/>
  <c r="R679" i="1"/>
  <c r="R683" i="1"/>
  <c r="R687" i="1"/>
  <c r="R729" i="1"/>
  <c r="R738" i="1"/>
  <c r="R746" i="1"/>
  <c r="A82" i="1"/>
  <c r="R82" i="1"/>
  <c r="A227" i="1"/>
  <c r="R227" i="1"/>
  <c r="I546" i="1"/>
  <c r="A834" i="1"/>
  <c r="R834" i="1"/>
  <c r="A838" i="1"/>
  <c r="R838" i="1"/>
  <c r="A860" i="1"/>
  <c r="R860" i="1"/>
  <c r="A864" i="1"/>
  <c r="R864" i="1"/>
  <c r="J822" i="1"/>
  <c r="D822" i="1"/>
  <c r="H823" i="1"/>
  <c r="I824" i="1"/>
  <c r="J825" i="1"/>
  <c r="D826" i="1"/>
  <c r="G826" i="1"/>
  <c r="H827" i="1"/>
  <c r="I828" i="1"/>
  <c r="J829" i="1"/>
  <c r="D830" i="1"/>
  <c r="G830" i="1"/>
  <c r="H831" i="1"/>
  <c r="A883" i="1"/>
  <c r="R883" i="1"/>
  <c r="A891" i="1"/>
  <c r="R891" i="1"/>
  <c r="F917" i="1"/>
  <c r="A58" i="1"/>
  <c r="R58" i="1"/>
  <c r="R54" i="1"/>
  <c r="A92" i="1"/>
  <c r="R92" i="1"/>
  <c r="D101" i="1"/>
  <c r="D100" i="1" s="1"/>
  <c r="A201" i="1"/>
  <c r="R201" i="1"/>
  <c r="A769" i="1"/>
  <c r="R769" i="1"/>
  <c r="A800" i="1"/>
  <c r="R800" i="1"/>
  <c r="A804" i="1"/>
  <c r="R804" i="1"/>
  <c r="A812" i="1"/>
  <c r="R812" i="1"/>
  <c r="A816" i="1"/>
  <c r="R816" i="1"/>
  <c r="A908" i="1"/>
  <c r="R908" i="1"/>
  <c r="A912" i="1"/>
  <c r="R912" i="1"/>
  <c r="A971" i="1"/>
  <c r="R971" i="1"/>
  <c r="A980" i="1"/>
  <c r="R980" i="1"/>
  <c r="A1087" i="1"/>
  <c r="R1087" i="1"/>
  <c r="A1095" i="1"/>
  <c r="R1095" i="1"/>
  <c r="A1113" i="1"/>
  <c r="R1113" i="1"/>
  <c r="J18" i="7"/>
  <c r="A18" i="7"/>
  <c r="N550" i="1"/>
  <c r="N526" i="1" s="1"/>
  <c r="N10" i="1" s="1"/>
  <c r="H916" i="1"/>
  <c r="F916" i="1" s="1"/>
  <c r="A7" i="7"/>
  <c r="A19" i="7"/>
  <c r="I23" i="7"/>
  <c r="G23" i="7"/>
  <c r="N23" i="1"/>
  <c r="N826" i="1"/>
  <c r="N825" i="1"/>
  <c r="I553" i="1"/>
  <c r="J554" i="1"/>
  <c r="G555" i="1"/>
  <c r="J12" i="8"/>
  <c r="S45" i="1"/>
  <c r="R117" i="1"/>
  <c r="G23" i="6"/>
  <c r="H23" i="7"/>
  <c r="F23" i="7"/>
  <c r="K1110" i="1"/>
  <c r="S1110" i="1" s="1"/>
  <c r="O22" i="1"/>
  <c r="D823" i="1"/>
  <c r="D825" i="1"/>
  <c r="D827" i="1"/>
  <c r="D831" i="1"/>
  <c r="I1001" i="1"/>
  <c r="I1000" i="1" s="1"/>
  <c r="K641" i="1"/>
  <c r="S641" i="1" s="1"/>
  <c r="K627" i="1"/>
  <c r="S627" i="1" s="1"/>
  <c r="K49" i="1"/>
  <c r="S49" i="1" s="1"/>
  <c r="O41" i="1"/>
  <c r="O40" i="1" s="1"/>
  <c r="K1078" i="1"/>
  <c r="S1078" i="1" s="1"/>
  <c r="K704" i="1"/>
  <c r="S704" i="1" s="1"/>
  <c r="K655" i="1"/>
  <c r="S655" i="1" s="1"/>
  <c r="N1001" i="1"/>
  <c r="N1000" i="1" s="1"/>
  <c r="K1007" i="1"/>
  <c r="S1007" i="1" s="1"/>
  <c r="K754" i="1"/>
  <c r="S754" i="1" s="1"/>
  <c r="K705" i="1"/>
  <c r="S705" i="1" s="1"/>
  <c r="K621" i="1"/>
  <c r="S621" i="1" s="1"/>
  <c r="K105" i="1"/>
  <c r="S105" i="1" s="1"/>
  <c r="K932" i="1"/>
  <c r="S932" i="1" s="1"/>
  <c r="M701" i="1"/>
  <c r="M700" i="1" s="1"/>
  <c r="L653" i="1"/>
  <c r="L652" i="1" s="1"/>
  <c r="G21" i="1"/>
  <c r="H22" i="1"/>
  <c r="I23" i="1"/>
  <c r="J24" i="1"/>
  <c r="G25" i="1"/>
  <c r="G27" i="1"/>
  <c r="D548" i="1"/>
  <c r="D524" i="1" s="1"/>
  <c r="G653" i="1"/>
  <c r="G652" i="1" s="1"/>
  <c r="D550" i="1"/>
  <c r="I552" i="1"/>
  <c r="J553" i="1"/>
  <c r="H553" i="1"/>
  <c r="I554" i="1"/>
  <c r="I530" i="1" s="1"/>
  <c r="G554" i="1"/>
  <c r="G530" i="1" s="1"/>
  <c r="J555" i="1"/>
  <c r="J531" i="1" s="1"/>
  <c r="K269" i="1"/>
  <c r="S269" i="1" s="1"/>
  <c r="K209" i="1"/>
  <c r="S209" i="1" s="1"/>
  <c r="K197" i="1"/>
  <c r="K185" i="1"/>
  <c r="S185" i="1" s="1"/>
  <c r="K173" i="1"/>
  <c r="S173" i="1" s="1"/>
  <c r="K161" i="1"/>
  <c r="S161" i="1" s="1"/>
  <c r="L101" i="1"/>
  <c r="R847" i="1"/>
  <c r="R849" i="1"/>
  <c r="R851" i="1"/>
  <c r="I329" i="1"/>
  <c r="I328" i="1" s="1"/>
  <c r="A258" i="1"/>
  <c r="R258" i="1"/>
  <c r="A260" i="1"/>
  <c r="R260" i="1"/>
  <c r="A262" i="1"/>
  <c r="R262" i="1"/>
  <c r="A264" i="1"/>
  <c r="R264" i="1"/>
  <c r="A266" i="1"/>
  <c r="R266" i="1"/>
  <c r="A367" i="1"/>
  <c r="R367" i="1"/>
  <c r="A369" i="1"/>
  <c r="R369" i="1"/>
  <c r="A371" i="1"/>
  <c r="R371" i="1"/>
  <c r="A373" i="1"/>
  <c r="R373" i="1"/>
  <c r="A375" i="1"/>
  <c r="R375" i="1"/>
  <c r="A391" i="1"/>
  <c r="R391" i="1"/>
  <c r="A393" i="1"/>
  <c r="R393" i="1"/>
  <c r="A395" i="1"/>
  <c r="R395" i="1"/>
  <c r="A397" i="1"/>
  <c r="R397" i="1"/>
  <c r="A399" i="1"/>
  <c r="R399" i="1"/>
  <c r="A403" i="1"/>
  <c r="R403" i="1"/>
  <c r="A405" i="1"/>
  <c r="R405" i="1"/>
  <c r="A407" i="1"/>
  <c r="R407" i="1"/>
  <c r="A409" i="1"/>
  <c r="R409" i="1"/>
  <c r="A411" i="1"/>
  <c r="R411" i="1"/>
  <c r="A427" i="1"/>
  <c r="R427" i="1"/>
  <c r="A429" i="1"/>
  <c r="R429" i="1"/>
  <c r="A431" i="1"/>
  <c r="R431" i="1"/>
  <c r="A433" i="1"/>
  <c r="R433" i="1"/>
  <c r="A435" i="1"/>
  <c r="R435" i="1"/>
  <c r="A451" i="1"/>
  <c r="R451" i="1"/>
  <c r="A453" i="1"/>
  <c r="R453" i="1"/>
  <c r="A455" i="1"/>
  <c r="R455" i="1"/>
  <c r="A457" i="1"/>
  <c r="R457" i="1"/>
  <c r="A459" i="1"/>
  <c r="R459" i="1"/>
  <c r="A475" i="1"/>
  <c r="R475" i="1"/>
  <c r="A477" i="1"/>
  <c r="R477" i="1"/>
  <c r="A479" i="1"/>
  <c r="R479" i="1"/>
  <c r="A481" i="1"/>
  <c r="R481" i="1"/>
  <c r="A483" i="1"/>
  <c r="R483" i="1"/>
  <c r="A559" i="1"/>
  <c r="R559" i="1"/>
  <c r="A561" i="1"/>
  <c r="R561" i="1"/>
  <c r="A563" i="1"/>
  <c r="R563" i="1"/>
  <c r="A565" i="1"/>
  <c r="R565" i="1"/>
  <c r="A567" i="1"/>
  <c r="R567" i="1"/>
  <c r="A574" i="1"/>
  <c r="R574" i="1"/>
  <c r="A583" i="1"/>
  <c r="R583" i="1"/>
  <c r="A585" i="1"/>
  <c r="R585" i="1"/>
  <c r="A587" i="1"/>
  <c r="R587" i="1"/>
  <c r="A589" i="1"/>
  <c r="R589" i="1"/>
  <c r="A591" i="1"/>
  <c r="R591" i="1"/>
  <c r="A595" i="1"/>
  <c r="R595" i="1"/>
  <c r="A597" i="1"/>
  <c r="R597" i="1"/>
  <c r="A599" i="1"/>
  <c r="R599" i="1"/>
  <c r="A601" i="1"/>
  <c r="R601" i="1"/>
  <c r="A603" i="1"/>
  <c r="R603" i="1"/>
  <c r="A607" i="1"/>
  <c r="R607" i="1"/>
  <c r="A609" i="1"/>
  <c r="R609" i="1"/>
  <c r="A611" i="1"/>
  <c r="R611" i="1"/>
  <c r="A613" i="1"/>
  <c r="R613" i="1"/>
  <c r="A615" i="1"/>
  <c r="R615" i="1"/>
  <c r="D547" i="1"/>
  <c r="D551" i="1"/>
  <c r="D527" i="1" s="1"/>
  <c r="D553" i="1"/>
  <c r="D529" i="1" s="1"/>
  <c r="D555" i="1"/>
  <c r="A667" i="1"/>
  <c r="R667" i="1"/>
  <c r="A669" i="1"/>
  <c r="R669" i="1"/>
  <c r="A671" i="1"/>
  <c r="R671" i="1"/>
  <c r="A673" i="1"/>
  <c r="R673" i="1"/>
  <c r="A675" i="1"/>
  <c r="R675" i="1"/>
  <c r="A728" i="1"/>
  <c r="R728" i="1"/>
  <c r="A730" i="1"/>
  <c r="R730" i="1"/>
  <c r="A732" i="1"/>
  <c r="R732" i="1"/>
  <c r="A734" i="1"/>
  <c r="R734" i="1"/>
  <c r="A775" i="1"/>
  <c r="R775" i="1"/>
  <c r="A777" i="1"/>
  <c r="R777" i="1"/>
  <c r="A779" i="1"/>
  <c r="R779" i="1"/>
  <c r="A781" i="1"/>
  <c r="R781" i="1"/>
  <c r="A783" i="1"/>
  <c r="R783" i="1"/>
  <c r="A840" i="1"/>
  <c r="R840" i="1"/>
  <c r="A842" i="1"/>
  <c r="R842" i="1"/>
  <c r="G869" i="1"/>
  <c r="G868" i="1" s="1"/>
  <c r="G824" i="1"/>
  <c r="F824" i="1" s="1"/>
  <c r="A824" i="1" s="1"/>
  <c r="A882" i="1"/>
  <c r="R882" i="1"/>
  <c r="A884" i="1"/>
  <c r="R884" i="1"/>
  <c r="A886" i="1"/>
  <c r="R886" i="1"/>
  <c r="A888" i="1"/>
  <c r="R888" i="1"/>
  <c r="A890" i="1"/>
  <c r="R890" i="1"/>
  <c r="A894" i="1"/>
  <c r="R894" i="1"/>
  <c r="A896" i="1"/>
  <c r="R896" i="1"/>
  <c r="A898" i="1"/>
  <c r="R898" i="1"/>
  <c r="A900" i="1"/>
  <c r="R900" i="1"/>
  <c r="A902" i="1"/>
  <c r="R902" i="1"/>
  <c r="A966" i="1"/>
  <c r="R966" i="1"/>
  <c r="A968" i="1"/>
  <c r="R968" i="1"/>
  <c r="A970" i="1"/>
  <c r="R970" i="1"/>
  <c r="A972" i="1"/>
  <c r="R972" i="1"/>
  <c r="A974" i="1"/>
  <c r="R974" i="1"/>
  <c r="A1014" i="1"/>
  <c r="R1014" i="1"/>
  <c r="A1016" i="1"/>
  <c r="R1016" i="1"/>
  <c r="A1018" i="1"/>
  <c r="R1018" i="1"/>
  <c r="A1020" i="1"/>
  <c r="R1020" i="1"/>
  <c r="A1022" i="1"/>
  <c r="R1022" i="1"/>
  <c r="A1088" i="1"/>
  <c r="R1088" i="1"/>
  <c r="A1090" i="1"/>
  <c r="R1090" i="1"/>
  <c r="A1092" i="1"/>
  <c r="R1092" i="1"/>
  <c r="A1094" i="1"/>
  <c r="R1094" i="1"/>
  <c r="A1096" i="1"/>
  <c r="R1096" i="1"/>
  <c r="A1112" i="1"/>
  <c r="R1112" i="1"/>
  <c r="A1114" i="1"/>
  <c r="R1114" i="1"/>
  <c r="A1116" i="1"/>
  <c r="R1116" i="1"/>
  <c r="A1118" i="1"/>
  <c r="R1118" i="1"/>
  <c r="A1120" i="1"/>
  <c r="R1120" i="1"/>
  <c r="M1085" i="1"/>
  <c r="K1085" i="1" s="1"/>
  <c r="S1085" i="1" s="1"/>
  <c r="K1086" i="1"/>
  <c r="S1086" i="1" s="1"/>
  <c r="M316" i="1"/>
  <c r="K316" i="1" s="1"/>
  <c r="S316" i="1" s="1"/>
  <c r="K317" i="1"/>
  <c r="S317" i="1" s="1"/>
  <c r="L554" i="1"/>
  <c r="K662" i="1"/>
  <c r="S662" i="1" s="1"/>
  <c r="L302" i="1"/>
  <c r="K338" i="1"/>
  <c r="S338" i="1" s="1"/>
  <c r="M553" i="1"/>
  <c r="K661" i="1"/>
  <c r="S661" i="1" s="1"/>
  <c r="M301" i="1"/>
  <c r="K301" i="1" s="1"/>
  <c r="S301" i="1" s="1"/>
  <c r="K337" i="1"/>
  <c r="S337" i="1" s="1"/>
  <c r="L25" i="1"/>
  <c r="K109" i="1"/>
  <c r="S109" i="1" s="1"/>
  <c r="O297" i="1"/>
  <c r="O329" i="1"/>
  <c r="O328" i="1" s="1"/>
  <c r="O823" i="1"/>
  <c r="O929" i="1"/>
  <c r="O928" i="1" s="1"/>
  <c r="O18" i="1"/>
  <c r="O17" i="1" s="1"/>
  <c r="O101" i="1"/>
  <c r="O100" i="1" s="1"/>
  <c r="N24" i="1"/>
  <c r="K108" i="1"/>
  <c r="S108" i="1" s="1"/>
  <c r="N22" i="1"/>
  <c r="K106" i="1"/>
  <c r="S106" i="1" s="1"/>
  <c r="K1075" i="1"/>
  <c r="S1075" i="1" s="1"/>
  <c r="N1073" i="1"/>
  <c r="N1072" i="1" s="1"/>
  <c r="K931" i="1"/>
  <c r="S931" i="1" s="1"/>
  <c r="N929" i="1"/>
  <c r="N928" i="1" s="1"/>
  <c r="N295" i="1"/>
  <c r="K295" i="1" s="1"/>
  <c r="S295" i="1" s="1"/>
  <c r="N329" i="1"/>
  <c r="N328" i="1" s="1"/>
  <c r="N41" i="1"/>
  <c r="N40" i="1" s="1"/>
  <c r="K40" i="1" s="1"/>
  <c r="K43" i="1"/>
  <c r="S43" i="1" s="1"/>
  <c r="N869" i="1"/>
  <c r="N868" i="1" s="1"/>
  <c r="K870" i="1"/>
  <c r="S870" i="1" s="1"/>
  <c r="N701" i="1"/>
  <c r="N700" i="1" s="1"/>
  <c r="K702" i="1"/>
  <c r="S702" i="1" s="1"/>
  <c r="K618" i="1"/>
  <c r="S618" i="1" s="1"/>
  <c r="N617" i="1"/>
  <c r="N616" i="1" s="1"/>
  <c r="N101" i="1"/>
  <c r="N100" i="1" s="1"/>
  <c r="K102" i="1"/>
  <c r="S102" i="1" s="1"/>
  <c r="A68" i="1"/>
  <c r="R68" i="1"/>
  <c r="A72" i="1"/>
  <c r="R72" i="1"/>
  <c r="A115" i="1"/>
  <c r="R115" i="1"/>
  <c r="A119" i="1"/>
  <c r="R119" i="1"/>
  <c r="A123" i="1"/>
  <c r="R123" i="1"/>
  <c r="A150" i="1"/>
  <c r="R150" i="1"/>
  <c r="A152" i="1"/>
  <c r="R152" i="1"/>
  <c r="A154" i="1"/>
  <c r="R154" i="1"/>
  <c r="A156" i="1"/>
  <c r="R156" i="1"/>
  <c r="A158" i="1"/>
  <c r="R158" i="1"/>
  <c r="A174" i="1"/>
  <c r="R174" i="1"/>
  <c r="A176" i="1"/>
  <c r="R176" i="1"/>
  <c r="A178" i="1"/>
  <c r="R178" i="1"/>
  <c r="A180" i="1"/>
  <c r="R180" i="1"/>
  <c r="A182" i="1"/>
  <c r="R182" i="1"/>
  <c r="A198" i="1"/>
  <c r="R198" i="1"/>
  <c r="A200" i="1"/>
  <c r="R200" i="1"/>
  <c r="A202" i="1"/>
  <c r="R202" i="1"/>
  <c r="A204" i="1"/>
  <c r="R204" i="1"/>
  <c r="A206" i="1"/>
  <c r="R206" i="1"/>
  <c r="A222" i="1"/>
  <c r="R222" i="1"/>
  <c r="A224" i="1"/>
  <c r="R224" i="1"/>
  <c r="A226" i="1"/>
  <c r="R226" i="1"/>
  <c r="A228" i="1"/>
  <c r="R228" i="1"/>
  <c r="A230" i="1"/>
  <c r="R230" i="1"/>
  <c r="M676" i="1"/>
  <c r="K676" i="1" s="1"/>
  <c r="S676" i="1" s="1"/>
  <c r="K677" i="1"/>
  <c r="S677" i="1" s="1"/>
  <c r="M580" i="1"/>
  <c r="K580" i="1" s="1"/>
  <c r="S580" i="1" s="1"/>
  <c r="K581" i="1"/>
  <c r="S581" i="1" s="1"/>
  <c r="M556" i="1"/>
  <c r="K557" i="1"/>
  <c r="S557" i="1" s="1"/>
  <c r="F413" i="1"/>
  <c r="F509" i="1"/>
  <c r="R509" i="1" s="1"/>
  <c r="F629" i="1"/>
  <c r="R629" i="1" s="1"/>
  <c r="F1002" i="1"/>
  <c r="A1002" i="1" s="1"/>
  <c r="F1003" i="1"/>
  <c r="R1003" i="1" s="1"/>
  <c r="F1005" i="1"/>
  <c r="R1005" i="1" s="1"/>
  <c r="F1007" i="1"/>
  <c r="R1007" i="1" s="1"/>
  <c r="F1009" i="1"/>
  <c r="R1009" i="1" s="1"/>
  <c r="F1011" i="1"/>
  <c r="R1011" i="1" s="1"/>
  <c r="O555" i="1"/>
  <c r="K1083" i="1"/>
  <c r="S1083" i="1" s="1"/>
  <c r="K939" i="1"/>
  <c r="S939" i="1" s="1"/>
  <c r="K759" i="1"/>
  <c r="S759" i="1" s="1"/>
  <c r="M555" i="1"/>
  <c r="K1011" i="1"/>
  <c r="S1011" i="1" s="1"/>
  <c r="K879" i="1"/>
  <c r="S879" i="1" s="1"/>
  <c r="K711" i="1"/>
  <c r="S711" i="1" s="1"/>
  <c r="E555" i="1"/>
  <c r="N554" i="1"/>
  <c r="K1010" i="1"/>
  <c r="S1010" i="1" s="1"/>
  <c r="K878" i="1"/>
  <c r="S878" i="1" s="1"/>
  <c r="K710" i="1"/>
  <c r="S710" i="1" s="1"/>
  <c r="K626" i="1"/>
  <c r="S626" i="1" s="1"/>
  <c r="K110" i="1"/>
  <c r="S110" i="1" s="1"/>
  <c r="K758" i="1"/>
  <c r="S758" i="1" s="1"/>
  <c r="K50" i="1"/>
  <c r="S50" i="1" s="1"/>
  <c r="O553" i="1"/>
  <c r="K1081" i="1"/>
  <c r="S1081" i="1" s="1"/>
  <c r="K937" i="1"/>
  <c r="S937" i="1" s="1"/>
  <c r="K757" i="1"/>
  <c r="S757" i="1" s="1"/>
  <c r="K709" i="1"/>
  <c r="S709" i="1" s="1"/>
  <c r="K625" i="1"/>
  <c r="S625" i="1" s="1"/>
  <c r="O1001" i="1"/>
  <c r="O1000" i="1" s="1"/>
  <c r="O749" i="1"/>
  <c r="O748" i="1" s="1"/>
  <c r="O653" i="1"/>
  <c r="O652" i="1" s="1"/>
  <c r="O1073" i="1"/>
  <c r="O1072" i="1" s="1"/>
  <c r="K624" i="1"/>
  <c r="S624" i="1" s="1"/>
  <c r="K1079" i="1"/>
  <c r="S1079" i="1" s="1"/>
  <c r="K706" i="1"/>
  <c r="S706" i="1" s="1"/>
  <c r="K622" i="1"/>
  <c r="S622" i="1" s="1"/>
  <c r="K1077" i="1"/>
  <c r="S1077" i="1" s="1"/>
  <c r="K620" i="1"/>
  <c r="S620" i="1" s="1"/>
  <c r="K104" i="1"/>
  <c r="S104" i="1" s="1"/>
  <c r="K751" i="1"/>
  <c r="S751" i="1" s="1"/>
  <c r="K1080" i="1"/>
  <c r="S1080" i="1" s="1"/>
  <c r="K936" i="1"/>
  <c r="S936" i="1" s="1"/>
  <c r="K875" i="1"/>
  <c r="S875" i="1" s="1"/>
  <c r="M1001" i="1"/>
  <c r="M869" i="1"/>
  <c r="M868" i="1" s="1"/>
  <c r="K868" i="1" s="1"/>
  <c r="S868" i="1" s="1"/>
  <c r="M41" i="1"/>
  <c r="M40" i="1" s="1"/>
  <c r="K47" i="1"/>
  <c r="S47" i="1" s="1"/>
  <c r="R570" i="1"/>
  <c r="R576" i="1"/>
  <c r="R318" i="1"/>
  <c r="R247" i="1"/>
  <c r="R249" i="1"/>
  <c r="R251" i="1"/>
  <c r="R253" i="1"/>
  <c r="R255" i="1"/>
  <c r="R378" i="1"/>
  <c r="R380" i="1"/>
  <c r="R382" i="1"/>
  <c r="R384" i="1"/>
  <c r="R386" i="1"/>
  <c r="R414" i="1"/>
  <c r="R416" i="1"/>
  <c r="R418" i="1"/>
  <c r="R420" i="1"/>
  <c r="R422" i="1"/>
  <c r="R462" i="1"/>
  <c r="R464" i="1"/>
  <c r="R466" i="1"/>
  <c r="R468" i="1"/>
  <c r="R470" i="1"/>
  <c r="R739" i="1"/>
  <c r="R741" i="1"/>
  <c r="R743" i="1"/>
  <c r="R745" i="1"/>
  <c r="R747" i="1"/>
  <c r="R979" i="1"/>
  <c r="R981" i="1"/>
  <c r="R983" i="1"/>
  <c r="R985" i="1"/>
  <c r="R987" i="1"/>
  <c r="R510" i="1"/>
  <c r="R512" i="1"/>
  <c r="R514" i="1"/>
  <c r="R516" i="1"/>
  <c r="R518" i="1"/>
  <c r="F43" i="1"/>
  <c r="A43" i="1" s="1"/>
  <c r="D549" i="1"/>
  <c r="L1072" i="1"/>
  <c r="K934" i="1"/>
  <c r="S934" i="1" s="1"/>
  <c r="L928" i="1"/>
  <c r="E868" i="1"/>
  <c r="E700" i="1"/>
  <c r="K663" i="1"/>
  <c r="S663" i="1" s="1"/>
  <c r="K424" i="1"/>
  <c r="K339" i="1"/>
  <c r="S339" i="1" s="1"/>
  <c r="K331" i="1"/>
  <c r="S331" i="1" s="1"/>
  <c r="K107" i="1"/>
  <c r="S107" i="1" s="1"/>
  <c r="M822" i="1"/>
  <c r="M929" i="1"/>
  <c r="M928" i="1" s="1"/>
  <c r="L827" i="1"/>
  <c r="K935" i="1"/>
  <c r="S935" i="1" s="1"/>
  <c r="L825" i="1"/>
  <c r="K933" i="1"/>
  <c r="S933" i="1" s="1"/>
  <c r="M688" i="1"/>
  <c r="K688" i="1" s="1"/>
  <c r="S688" i="1" s="1"/>
  <c r="K689" i="1"/>
  <c r="S689" i="1" s="1"/>
  <c r="M592" i="1"/>
  <c r="K593" i="1"/>
  <c r="S593" i="1" s="1"/>
  <c r="M496" i="1"/>
  <c r="K496" i="1" s="1"/>
  <c r="S496" i="1" s="1"/>
  <c r="K497" i="1"/>
  <c r="S497" i="1" s="1"/>
  <c r="L552" i="1"/>
  <c r="K660" i="1"/>
  <c r="S660" i="1" s="1"/>
  <c r="L300" i="1"/>
  <c r="K300" i="1" s="1"/>
  <c r="K336" i="1"/>
  <c r="S336" i="1" s="1"/>
  <c r="L550" i="1"/>
  <c r="K658" i="1"/>
  <c r="S658" i="1" s="1"/>
  <c r="L298" i="1"/>
  <c r="K298" i="1" s="1"/>
  <c r="S298" i="1" s="1"/>
  <c r="K334" i="1"/>
  <c r="S334" i="1" s="1"/>
  <c r="L548" i="1"/>
  <c r="K656" i="1"/>
  <c r="S656" i="1" s="1"/>
  <c r="L296" i="1"/>
  <c r="K296" i="1" s="1"/>
  <c r="S296" i="1" s="1"/>
  <c r="K332" i="1"/>
  <c r="S332" i="1" s="1"/>
  <c r="L701" i="1"/>
  <c r="K703" i="1"/>
  <c r="S703" i="1" s="1"/>
  <c r="L294" i="1"/>
  <c r="L329" i="1"/>
  <c r="L328" i="1" s="1"/>
  <c r="K330" i="1"/>
  <c r="S330" i="1" s="1"/>
  <c r="L41" i="1"/>
  <c r="L40" i="1" s="1"/>
  <c r="K42" i="1"/>
  <c r="S42" i="1" s="1"/>
  <c r="E822" i="1"/>
  <c r="E522" i="1" s="1"/>
  <c r="E929" i="1"/>
  <c r="E928" i="1" s="1"/>
  <c r="K707" i="1"/>
  <c r="S707" i="1" s="1"/>
  <c r="M1073" i="1"/>
  <c r="M1072" i="1" s="1"/>
  <c r="M749" i="1"/>
  <c r="M748" i="1" s="1"/>
  <c r="M653" i="1"/>
  <c r="M652" i="1" s="1"/>
  <c r="K1008" i="1"/>
  <c r="S1008" i="1" s="1"/>
  <c r="K876" i="1"/>
  <c r="S876" i="1" s="1"/>
  <c r="K755" i="1"/>
  <c r="S755" i="1" s="1"/>
  <c r="K1006" i="1"/>
  <c r="S1006" i="1" s="1"/>
  <c r="K874" i="1"/>
  <c r="S874" i="1" s="1"/>
  <c r="K753" i="1"/>
  <c r="S753" i="1" s="1"/>
  <c r="K1004" i="1"/>
  <c r="S1004" i="1" s="1"/>
  <c r="K872" i="1"/>
  <c r="S872" i="1" s="1"/>
  <c r="D18" i="1"/>
  <c r="I41" i="1"/>
  <c r="I40" i="1" s="1"/>
  <c r="G41" i="1"/>
  <c r="G40" i="1" s="1"/>
  <c r="I19" i="1"/>
  <c r="G19" i="1"/>
  <c r="J20" i="1"/>
  <c r="J22" i="1"/>
  <c r="G23" i="1"/>
  <c r="I25" i="1"/>
  <c r="J26" i="1"/>
  <c r="I27" i="1"/>
  <c r="F704" i="1"/>
  <c r="R704" i="1" s="1"/>
  <c r="F706" i="1"/>
  <c r="F708" i="1"/>
  <c r="R708" i="1" s="1"/>
  <c r="F710" i="1"/>
  <c r="R710" i="1" s="1"/>
  <c r="F753" i="1"/>
  <c r="A753" i="1" s="1"/>
  <c r="K1076" i="1"/>
  <c r="S1076" i="1" s="1"/>
  <c r="K1003" i="1"/>
  <c r="S1003" i="1" s="1"/>
  <c r="K871" i="1"/>
  <c r="S871" i="1" s="1"/>
  <c r="K750" i="1"/>
  <c r="S750" i="1" s="1"/>
  <c r="L749" i="1"/>
  <c r="L748" i="1" s="1"/>
  <c r="K657" i="1"/>
  <c r="S657" i="1" s="1"/>
  <c r="K333" i="1"/>
  <c r="S333" i="1" s="1"/>
  <c r="E328" i="1"/>
  <c r="K1002" i="1"/>
  <c r="S1002" i="1" s="1"/>
  <c r="K48" i="1"/>
  <c r="S48" i="1" s="1"/>
  <c r="K46" i="1"/>
  <c r="S46" i="1" s="1"/>
  <c r="K44" i="1"/>
  <c r="S44" i="1" s="1"/>
  <c r="L869" i="1"/>
  <c r="L868" i="1" s="1"/>
  <c r="L100" i="1"/>
  <c r="K654" i="1"/>
  <c r="S654" i="1" s="1"/>
  <c r="E552" i="1"/>
  <c r="E1001" i="1"/>
  <c r="E1000" i="1" s="1"/>
  <c r="E749" i="1"/>
  <c r="E748" i="1" s="1"/>
  <c r="E653" i="1"/>
  <c r="E652" i="1" s="1"/>
  <c r="E1073" i="1"/>
  <c r="E1072" i="1" s="1"/>
  <c r="E617" i="1"/>
  <c r="E616" i="1" s="1"/>
  <c r="F618" i="1"/>
  <c r="F619" i="1"/>
  <c r="R619" i="1" s="1"/>
  <c r="F621" i="1"/>
  <c r="R621" i="1" s="1"/>
  <c r="F623" i="1"/>
  <c r="A623" i="1" s="1"/>
  <c r="F625" i="1"/>
  <c r="A625" i="1" s="1"/>
  <c r="F627" i="1"/>
  <c r="A627" i="1" s="1"/>
  <c r="D749" i="1"/>
  <c r="D748" i="1" s="1"/>
  <c r="I749" i="1"/>
  <c r="I748" i="1" s="1"/>
  <c r="G749" i="1"/>
  <c r="G748" i="1" s="1"/>
  <c r="G822" i="1"/>
  <c r="G522" i="1" s="1"/>
  <c r="I823" i="1"/>
  <c r="G823" i="1"/>
  <c r="H824" i="1"/>
  <c r="I825" i="1"/>
  <c r="G825" i="1"/>
  <c r="J826" i="1"/>
  <c r="H826" i="1"/>
  <c r="I827" i="1"/>
  <c r="G827" i="1"/>
  <c r="J828" i="1"/>
  <c r="J528" i="1" s="1"/>
  <c r="I829" i="1"/>
  <c r="G829" i="1"/>
  <c r="J830" i="1"/>
  <c r="J530" i="1" s="1"/>
  <c r="J14" i="1" s="1"/>
  <c r="I831" i="1"/>
  <c r="I531" i="1" s="1"/>
  <c r="G831" i="1"/>
  <c r="G531" i="1" s="1"/>
  <c r="F1076" i="1"/>
  <c r="R1076" i="1" s="1"/>
  <c r="F1078" i="1"/>
  <c r="R1078" i="1" s="1"/>
  <c r="F1080" i="1"/>
  <c r="R1080" i="1" s="1"/>
  <c r="F1082" i="1"/>
  <c r="R1082" i="1" s="1"/>
  <c r="N831" i="1"/>
  <c r="K51" i="1"/>
  <c r="S51" i="1" s="1"/>
  <c r="L831" i="1"/>
  <c r="O830" i="1"/>
  <c r="M830" i="1"/>
  <c r="E830" i="1"/>
  <c r="N829" i="1"/>
  <c r="N21" i="1"/>
  <c r="M24" i="1"/>
  <c r="M22" i="1"/>
  <c r="M20" i="1"/>
  <c r="M823" i="1"/>
  <c r="M19" i="1"/>
  <c r="M18" i="1"/>
  <c r="L828" i="1"/>
  <c r="L24" i="1"/>
  <c r="L23" i="1"/>
  <c r="L826" i="1"/>
  <c r="L22" i="1"/>
  <c r="L21" i="1"/>
  <c r="L824" i="1"/>
  <c r="L20" i="1"/>
  <c r="E825" i="1"/>
  <c r="F45" i="1"/>
  <c r="F47" i="1"/>
  <c r="R47" i="1" s="1"/>
  <c r="F49" i="1"/>
  <c r="R49" i="1" s="1"/>
  <c r="F51" i="1"/>
  <c r="R51" i="1" s="1"/>
  <c r="F65" i="1"/>
  <c r="G329" i="1"/>
  <c r="G328" i="1" s="1"/>
  <c r="F331" i="1"/>
  <c r="R331" i="1" s="1"/>
  <c r="F333" i="1"/>
  <c r="R333" i="1" s="1"/>
  <c r="F337" i="1"/>
  <c r="R337" i="1" s="1"/>
  <c r="F339" i="1"/>
  <c r="R339" i="1" s="1"/>
  <c r="F377" i="1"/>
  <c r="R377" i="1" s="1"/>
  <c r="F449" i="1"/>
  <c r="R449" i="1" s="1"/>
  <c r="F473" i="1"/>
  <c r="R473" i="1" s="1"/>
  <c r="A629" i="1"/>
  <c r="A710" i="1"/>
  <c r="A1009" i="1"/>
  <c r="F53" i="1"/>
  <c r="R53" i="1" s="1"/>
  <c r="F77" i="1"/>
  <c r="R77" i="1" s="1"/>
  <c r="J19" i="1"/>
  <c r="I20" i="1"/>
  <c r="G20" i="1"/>
  <c r="F317" i="1"/>
  <c r="R317" i="1" s="1"/>
  <c r="F365" i="1"/>
  <c r="R365" i="1" s="1"/>
  <c r="F661" i="1"/>
  <c r="R661" i="1" s="1"/>
  <c r="F663" i="1"/>
  <c r="R663" i="1" s="1"/>
  <c r="F756" i="1"/>
  <c r="R756" i="1" s="1"/>
  <c r="F758" i="1"/>
  <c r="R758" i="1" s="1"/>
  <c r="K1122" i="1"/>
  <c r="S1122" i="1" s="1"/>
  <c r="K1098" i="1"/>
  <c r="S1098" i="1" s="1"/>
  <c r="K569" i="1"/>
  <c r="S569" i="1" s="1"/>
  <c r="K245" i="1"/>
  <c r="S245" i="1" s="1"/>
  <c r="K233" i="1"/>
  <c r="K221" i="1"/>
  <c r="S221" i="1" s="1"/>
  <c r="E553" i="1"/>
  <c r="O551" i="1"/>
  <c r="O549" i="1"/>
  <c r="N548" i="1"/>
  <c r="N546" i="1"/>
  <c r="M551" i="1"/>
  <c r="M549" i="1"/>
  <c r="M525" i="1" s="1"/>
  <c r="M9" i="1" s="1"/>
  <c r="L547" i="1"/>
  <c r="E550" i="1"/>
  <c r="E548" i="1"/>
  <c r="I617" i="1"/>
  <c r="I616" i="1" s="1"/>
  <c r="G617" i="1"/>
  <c r="G616" i="1" s="1"/>
  <c r="J617" i="1"/>
  <c r="J616" i="1" s="1"/>
  <c r="A661" i="1"/>
  <c r="F665" i="1"/>
  <c r="R665" i="1" s="1"/>
  <c r="H701" i="1"/>
  <c r="H700" i="1" s="1"/>
  <c r="G701" i="1"/>
  <c r="G700" i="1" s="1"/>
  <c r="F870" i="1"/>
  <c r="D869" i="1"/>
  <c r="D868" i="1" s="1"/>
  <c r="F871" i="1"/>
  <c r="R871" i="1" s="1"/>
  <c r="F873" i="1"/>
  <c r="R873" i="1" s="1"/>
  <c r="F875" i="1"/>
  <c r="F877" i="1"/>
  <c r="R877" i="1" s="1"/>
  <c r="F879" i="1"/>
  <c r="R879" i="1" s="1"/>
  <c r="F930" i="1"/>
  <c r="D929" i="1"/>
  <c r="D928" i="1" s="1"/>
  <c r="F931" i="1"/>
  <c r="R931" i="1" s="1"/>
  <c r="F933" i="1"/>
  <c r="R933" i="1" s="1"/>
  <c r="F935" i="1"/>
  <c r="R935" i="1" s="1"/>
  <c r="F937" i="1"/>
  <c r="R937" i="1" s="1"/>
  <c r="F939" i="1"/>
  <c r="R939" i="1" s="1"/>
  <c r="G1001" i="1"/>
  <c r="G1000" i="1" s="1"/>
  <c r="J1001" i="1"/>
  <c r="J1000" i="1" s="1"/>
  <c r="H1073" i="1"/>
  <c r="H1072" i="1" s="1"/>
  <c r="D1073" i="1"/>
  <c r="D1072" i="1" s="1"/>
  <c r="I1073" i="1"/>
  <c r="I1072" i="1" s="1"/>
  <c r="G1073" i="1"/>
  <c r="G1072" i="1" s="1"/>
  <c r="K760" i="1"/>
  <c r="K736" i="1"/>
  <c r="K665" i="1"/>
  <c r="K137" i="1"/>
  <c r="S137" i="1" s="1"/>
  <c r="K124" i="1"/>
  <c r="K89" i="1"/>
  <c r="S89" i="1" s="1"/>
  <c r="K77" i="1"/>
  <c r="S77" i="1" s="1"/>
  <c r="K65" i="1"/>
  <c r="S65" i="1" s="1"/>
  <c r="K53" i="1"/>
  <c r="S53" i="1" s="1"/>
  <c r="K29" i="1"/>
  <c r="O831" i="1"/>
  <c r="O27" i="1"/>
  <c r="N27" i="1"/>
  <c r="M831" i="1"/>
  <c r="M27" i="1"/>
  <c r="L27" i="1"/>
  <c r="E831" i="1"/>
  <c r="E27" i="1"/>
  <c r="O26" i="1"/>
  <c r="N830" i="1"/>
  <c r="N26" i="1"/>
  <c r="M26" i="1"/>
  <c r="L830" i="1"/>
  <c r="L26" i="1"/>
  <c r="E26" i="1"/>
  <c r="O829" i="1"/>
  <c r="O25" i="1"/>
  <c r="N25" i="1"/>
  <c r="M829" i="1"/>
  <c r="M25" i="1"/>
  <c r="L829" i="1"/>
  <c r="O828" i="1"/>
  <c r="O826" i="1"/>
  <c r="O824" i="1"/>
  <c r="O293" i="1"/>
  <c r="O292" i="1" s="1"/>
  <c r="N547" i="1"/>
  <c r="M828" i="1"/>
  <c r="M826" i="1"/>
  <c r="M824" i="1"/>
  <c r="L546" i="1"/>
  <c r="E828" i="1"/>
  <c r="E24" i="1"/>
  <c r="E827" i="1"/>
  <c r="A49" i="1"/>
  <c r="A331" i="1"/>
  <c r="A333" i="1"/>
  <c r="F640" i="1"/>
  <c r="D27" i="1"/>
  <c r="J41" i="1"/>
  <c r="J40" i="1" s="1"/>
  <c r="F42" i="1"/>
  <c r="A42" i="1" s="1"/>
  <c r="F46" i="1"/>
  <c r="R46" i="1" s="1"/>
  <c r="F48" i="1"/>
  <c r="R48" i="1" s="1"/>
  <c r="F50" i="1"/>
  <c r="A50" i="1" s="1"/>
  <c r="F125" i="1"/>
  <c r="R125" i="1" s="1"/>
  <c r="F173" i="1"/>
  <c r="R173" i="1" s="1"/>
  <c r="F197" i="1"/>
  <c r="R197" i="1" s="1"/>
  <c r="F221" i="1"/>
  <c r="R221" i="1" s="1"/>
  <c r="F245" i="1"/>
  <c r="R245" i="1" s="1"/>
  <c r="F269" i="1"/>
  <c r="R269" i="1" s="1"/>
  <c r="G294" i="1"/>
  <c r="D297" i="1"/>
  <c r="H297" i="1"/>
  <c r="F297" i="1" s="1"/>
  <c r="D301" i="1"/>
  <c r="H301" i="1"/>
  <c r="F301" i="1" s="1"/>
  <c r="F305" i="1"/>
  <c r="R305" i="1" s="1"/>
  <c r="F330" i="1"/>
  <c r="R330" i="1" s="1"/>
  <c r="F332" i="1"/>
  <c r="R332" i="1" s="1"/>
  <c r="F334" i="1"/>
  <c r="R334" i="1" s="1"/>
  <c r="F338" i="1"/>
  <c r="R338" i="1" s="1"/>
  <c r="F353" i="1"/>
  <c r="R353" i="1" s="1"/>
  <c r="F389" i="1"/>
  <c r="R389" i="1" s="1"/>
  <c r="F401" i="1"/>
  <c r="R401" i="1" s="1"/>
  <c r="F654" i="1"/>
  <c r="A665" i="1"/>
  <c r="A871" i="1"/>
  <c r="A879" i="1"/>
  <c r="A933" i="1"/>
  <c r="K1121" i="1"/>
  <c r="S1121" i="1" s="1"/>
  <c r="K1109" i="1"/>
  <c r="S1109" i="1" s="1"/>
  <c r="K1097" i="1"/>
  <c r="S1097" i="1" s="1"/>
  <c r="K568" i="1"/>
  <c r="S568" i="1" s="1"/>
  <c r="K556" i="1"/>
  <c r="S556" i="1" s="1"/>
  <c r="K136" i="1"/>
  <c r="S136" i="1" s="1"/>
  <c r="K303" i="1"/>
  <c r="S303" i="1" s="1"/>
  <c r="K302" i="1"/>
  <c r="S302" i="1" s="1"/>
  <c r="M293" i="1"/>
  <c r="F44" i="1"/>
  <c r="A44" i="1" s="1"/>
  <c r="I18" i="1"/>
  <c r="G18" i="1"/>
  <c r="D21" i="1"/>
  <c r="I22" i="1"/>
  <c r="G22" i="1"/>
  <c r="J23" i="1"/>
  <c r="H23" i="1"/>
  <c r="I24" i="1"/>
  <c r="G24" i="1"/>
  <c r="G12" i="1" s="1"/>
  <c r="J25" i="1"/>
  <c r="I26" i="1"/>
  <c r="I14" i="1" s="1"/>
  <c r="G26" i="1"/>
  <c r="G14" i="1" s="1"/>
  <c r="J27" i="1"/>
  <c r="J15" i="1" s="1"/>
  <c r="H27" i="1"/>
  <c r="F148" i="1"/>
  <c r="F161" i="1"/>
  <c r="R161" i="1" s="1"/>
  <c r="F185" i="1"/>
  <c r="R185" i="1" s="1"/>
  <c r="A197" i="1"/>
  <c r="F209" i="1"/>
  <c r="R209" i="1" s="1"/>
  <c r="F233" i="1"/>
  <c r="R233" i="1" s="1"/>
  <c r="F257" i="1"/>
  <c r="R257" i="1" s="1"/>
  <c r="F281" i="1"/>
  <c r="R281" i="1" s="1"/>
  <c r="A334" i="1"/>
  <c r="A401" i="1"/>
  <c r="F425" i="1"/>
  <c r="R425" i="1" s="1"/>
  <c r="F641" i="1"/>
  <c r="R641" i="1" s="1"/>
  <c r="K640" i="1"/>
  <c r="S640" i="1" s="1"/>
  <c r="K299" i="1"/>
  <c r="S299" i="1" s="1"/>
  <c r="I653" i="1"/>
  <c r="I652" i="1" s="1"/>
  <c r="F755" i="1"/>
  <c r="F757" i="1"/>
  <c r="R757" i="1" s="1"/>
  <c r="F759" i="1"/>
  <c r="R759" i="1" s="1"/>
  <c r="I869" i="1"/>
  <c r="I868" i="1" s="1"/>
  <c r="J869" i="1"/>
  <c r="J868" i="1" s="1"/>
  <c r="F876" i="1"/>
  <c r="R876" i="1" s="1"/>
  <c r="F878" i="1"/>
  <c r="R878" i="1" s="1"/>
  <c r="F893" i="1"/>
  <c r="G929" i="1"/>
  <c r="G928" i="1" s="1"/>
  <c r="J929" i="1"/>
  <c r="J928" i="1" s="1"/>
  <c r="F1037" i="1"/>
  <c r="K1049" i="1"/>
  <c r="S1049" i="1" s="1"/>
  <c r="K1037" i="1"/>
  <c r="K1025" i="1"/>
  <c r="S1025" i="1" s="1"/>
  <c r="K1013" i="1"/>
  <c r="S1013" i="1" s="1"/>
  <c r="K989" i="1"/>
  <c r="K977" i="1"/>
  <c r="K965" i="1"/>
  <c r="K953" i="1"/>
  <c r="S953" i="1" s="1"/>
  <c r="K941" i="1"/>
  <c r="K917" i="1"/>
  <c r="S917" i="1" s="1"/>
  <c r="K905" i="1"/>
  <c r="S905" i="1" s="1"/>
  <c r="K893" i="1"/>
  <c r="S893" i="1" s="1"/>
  <c r="K881" i="1"/>
  <c r="K857" i="1"/>
  <c r="K845" i="1"/>
  <c r="S845" i="1" s="1"/>
  <c r="K833" i="1"/>
  <c r="S833" i="1" s="1"/>
  <c r="K809" i="1"/>
  <c r="K797" i="1"/>
  <c r="K785" i="1"/>
  <c r="S785" i="1" s="1"/>
  <c r="K773" i="1"/>
  <c r="K725" i="1"/>
  <c r="K713" i="1"/>
  <c r="K592" i="1"/>
  <c r="S592" i="1" s="1"/>
  <c r="K533" i="1"/>
  <c r="K509" i="1"/>
  <c r="S509" i="1" s="1"/>
  <c r="K485" i="1"/>
  <c r="S485" i="1" s="1"/>
  <c r="K437" i="1"/>
  <c r="S437" i="1" s="1"/>
  <c r="K413" i="1"/>
  <c r="K353" i="1"/>
  <c r="K341" i="1"/>
  <c r="S341" i="1" s="1"/>
  <c r="K305" i="1"/>
  <c r="S305" i="1" s="1"/>
  <c r="K281" i="1"/>
  <c r="E829" i="1"/>
  <c r="E25" i="1"/>
  <c r="O827" i="1"/>
  <c r="O23" i="1"/>
  <c r="O825" i="1"/>
  <c r="O21" i="1"/>
  <c r="O546" i="1"/>
  <c r="N551" i="1"/>
  <c r="N527" i="1" s="1"/>
  <c r="N549" i="1"/>
  <c r="M552" i="1"/>
  <c r="M550" i="1"/>
  <c r="M548" i="1"/>
  <c r="M547" i="1"/>
  <c r="L823" i="1"/>
  <c r="L822" i="1"/>
  <c r="L522" i="1" s="1"/>
  <c r="L18" i="1"/>
  <c r="E551" i="1"/>
  <c r="E549" i="1"/>
  <c r="E547" i="1"/>
  <c r="F664" i="1"/>
  <c r="J546" i="1"/>
  <c r="I550" i="1"/>
  <c r="I526" i="1" s="1"/>
  <c r="A757" i="1"/>
  <c r="F1004" i="1"/>
  <c r="R1004" i="1" s="1"/>
  <c r="F1006" i="1"/>
  <c r="R1006" i="1" s="1"/>
  <c r="F1008" i="1"/>
  <c r="R1008" i="1" s="1"/>
  <c r="F1010" i="1"/>
  <c r="R1010" i="1" s="1"/>
  <c r="F1025" i="1"/>
  <c r="F1049" i="1"/>
  <c r="F1074" i="1"/>
  <c r="F1077" i="1"/>
  <c r="R1077" i="1" s="1"/>
  <c r="F1079" i="1"/>
  <c r="R1079" i="1" s="1"/>
  <c r="F1081" i="1"/>
  <c r="R1081" i="1" s="1"/>
  <c r="F1083" i="1"/>
  <c r="R1083" i="1" s="1"/>
  <c r="K724" i="1"/>
  <c r="K605" i="1"/>
  <c r="S605" i="1" s="1"/>
  <c r="K484" i="1"/>
  <c r="K436" i="1"/>
  <c r="K412" i="1"/>
  <c r="K388" i="1"/>
  <c r="K364" i="1"/>
  <c r="K149" i="1"/>
  <c r="S149" i="1" s="1"/>
  <c r="N555" i="1"/>
  <c r="L555" i="1"/>
  <c r="O554" i="1"/>
  <c r="M554" i="1"/>
  <c r="E554" i="1"/>
  <c r="N553" i="1"/>
  <c r="N529" i="1" s="1"/>
  <c r="N13" i="1" s="1"/>
  <c r="L553" i="1"/>
  <c r="O552" i="1"/>
  <c r="O550" i="1"/>
  <c r="O526" i="1" s="1"/>
  <c r="O10" i="1" s="1"/>
  <c r="O548" i="1"/>
  <c r="O524" i="1" s="1"/>
  <c r="O8" i="1" s="1"/>
  <c r="O547" i="1"/>
  <c r="O523" i="1" s="1"/>
  <c r="N824" i="1"/>
  <c r="N20" i="1"/>
  <c r="N823" i="1"/>
  <c r="N822" i="1"/>
  <c r="N18" i="1"/>
  <c r="M827" i="1"/>
  <c r="M23" i="1"/>
  <c r="M825" i="1"/>
  <c r="M21" i="1"/>
  <c r="M546" i="1"/>
  <c r="L551" i="1"/>
  <c r="L549" i="1"/>
  <c r="E826" i="1"/>
  <c r="E526" i="1" s="1"/>
  <c r="E22" i="1"/>
  <c r="E17" i="1" s="1"/>
  <c r="E16" i="1" s="1"/>
  <c r="E824" i="1"/>
  <c r="E20" i="1"/>
  <c r="F52" i="1"/>
  <c r="R52" i="1" s="1"/>
  <c r="F64" i="1"/>
  <c r="R64" i="1" s="1"/>
  <c r="F76" i="1"/>
  <c r="R76" i="1" s="1"/>
  <c r="A185" i="1"/>
  <c r="A281" i="1"/>
  <c r="F303" i="1"/>
  <c r="R303" i="1" s="1"/>
  <c r="A425" i="1"/>
  <c r="D496" i="1"/>
  <c r="D617" i="1"/>
  <c r="D552" i="1"/>
  <c r="D554" i="1"/>
  <c r="F702" i="1"/>
  <c r="R702" i="1" s="1"/>
  <c r="H546" i="1"/>
  <c r="D701" i="1"/>
  <c r="D700" i="1" s="1"/>
  <c r="D546" i="1"/>
  <c r="F703" i="1"/>
  <c r="A703" i="1" s="1"/>
  <c r="H547" i="1"/>
  <c r="H523" i="1" s="1"/>
  <c r="I701" i="1"/>
  <c r="I700" i="1" s="1"/>
  <c r="I548" i="1"/>
  <c r="I524" i="1" s="1"/>
  <c r="F705" i="1"/>
  <c r="R705" i="1" s="1"/>
  <c r="H549" i="1"/>
  <c r="H525" i="1" s="1"/>
  <c r="F707" i="1"/>
  <c r="R707" i="1" s="1"/>
  <c r="H551" i="1"/>
  <c r="F737" i="1"/>
  <c r="A737" i="1" s="1"/>
  <c r="H736" i="1"/>
  <c r="F736" i="1" s="1"/>
  <c r="G15" i="1"/>
  <c r="F149" i="1"/>
  <c r="R43" i="1"/>
  <c r="R42" i="1"/>
  <c r="R31" i="1"/>
  <c r="R33" i="1"/>
  <c r="R35" i="1"/>
  <c r="R37" i="1"/>
  <c r="R39" i="1"/>
  <c r="R55" i="1"/>
  <c r="R57" i="1"/>
  <c r="R59" i="1"/>
  <c r="R61" i="1"/>
  <c r="R63" i="1"/>
  <c r="R67" i="1"/>
  <c r="R69" i="1"/>
  <c r="R71" i="1"/>
  <c r="R73" i="1"/>
  <c r="R75" i="1"/>
  <c r="R79" i="1"/>
  <c r="R81" i="1"/>
  <c r="R83" i="1"/>
  <c r="R85" i="1"/>
  <c r="R87" i="1"/>
  <c r="R91" i="1"/>
  <c r="R93" i="1"/>
  <c r="R95" i="1"/>
  <c r="R97" i="1"/>
  <c r="R99" i="1"/>
  <c r="R126" i="1"/>
  <c r="R128" i="1"/>
  <c r="R130" i="1"/>
  <c r="R132" i="1"/>
  <c r="R134" i="1"/>
  <c r="J18" i="1"/>
  <c r="D20" i="1"/>
  <c r="D22" i="1"/>
  <c r="D24" i="1"/>
  <c r="H24" i="1"/>
  <c r="D26" i="1"/>
  <c r="H26" i="1"/>
  <c r="D41" i="1"/>
  <c r="H41" i="1"/>
  <c r="F89" i="1"/>
  <c r="A89" i="1" s="1"/>
  <c r="I21" i="1"/>
  <c r="F316" i="1"/>
  <c r="R316" i="1" s="1"/>
  <c r="F336" i="1"/>
  <c r="A336" i="1" s="1"/>
  <c r="F412" i="1"/>
  <c r="R412" i="1" s="1"/>
  <c r="F437" i="1"/>
  <c r="R437" i="1" s="1"/>
  <c r="F461" i="1"/>
  <c r="R461" i="1" s="1"/>
  <c r="F677" i="1"/>
  <c r="A677" i="1" s="1"/>
  <c r="F709" i="1"/>
  <c r="F711" i="1"/>
  <c r="R711" i="1" s="1"/>
  <c r="F772" i="1"/>
  <c r="F796" i="1"/>
  <c r="F844" i="1"/>
  <c r="F988" i="1"/>
  <c r="A1006" i="1"/>
  <c r="F1012" i="1"/>
  <c r="F1085" i="1"/>
  <c r="F1109" i="1"/>
  <c r="K1072" i="1"/>
  <c r="K1060" i="1"/>
  <c r="K1048" i="1"/>
  <c r="S1048" i="1" s="1"/>
  <c r="K1036" i="1"/>
  <c r="S1036" i="1" s="1"/>
  <c r="K1024" i="1"/>
  <c r="S1024" i="1" s="1"/>
  <c r="K1012" i="1"/>
  <c r="S1012" i="1" s="1"/>
  <c r="K988" i="1"/>
  <c r="S988" i="1" s="1"/>
  <c r="K976" i="1"/>
  <c r="S976" i="1" s="1"/>
  <c r="K964" i="1"/>
  <c r="S964" i="1" s="1"/>
  <c r="K952" i="1"/>
  <c r="K940" i="1"/>
  <c r="S940" i="1" s="1"/>
  <c r="K916" i="1"/>
  <c r="S916" i="1" s="1"/>
  <c r="K904" i="1"/>
  <c r="S904" i="1" s="1"/>
  <c r="K892" i="1"/>
  <c r="S892" i="1" s="1"/>
  <c r="K880" i="1"/>
  <c r="K856" i="1"/>
  <c r="K844" i="1"/>
  <c r="S844" i="1" s="1"/>
  <c r="K832" i="1"/>
  <c r="S832" i="1" s="1"/>
  <c r="K808" i="1"/>
  <c r="S808" i="1" s="1"/>
  <c r="K796" i="1"/>
  <c r="S796" i="1" s="1"/>
  <c r="K784" i="1"/>
  <c r="S784" i="1" s="1"/>
  <c r="K772" i="1"/>
  <c r="F485" i="1"/>
  <c r="R485" i="1" s="1"/>
  <c r="H484" i="1"/>
  <c r="F484" i="1" s="1"/>
  <c r="A484" i="1" s="1"/>
  <c r="F497" i="1"/>
  <c r="R497" i="1" s="1"/>
  <c r="H496" i="1"/>
  <c r="F496" i="1" s="1"/>
  <c r="F620" i="1"/>
  <c r="R620" i="1" s="1"/>
  <c r="H617" i="1"/>
  <c r="F624" i="1"/>
  <c r="R624" i="1" s="1"/>
  <c r="H552" i="1"/>
  <c r="F626" i="1"/>
  <c r="R626" i="1" s="1"/>
  <c r="H554" i="1"/>
  <c r="F713" i="1"/>
  <c r="A713" i="1" s="1"/>
  <c r="H712" i="1"/>
  <c r="F712" i="1" s="1"/>
  <c r="F725" i="1"/>
  <c r="R725" i="1" s="1"/>
  <c r="H724" i="1"/>
  <c r="F724" i="1" s="1"/>
  <c r="D244" i="1"/>
  <c r="H244" i="1"/>
  <c r="F244" i="1" s="1"/>
  <c r="D268" i="1"/>
  <c r="H268" i="1"/>
  <c r="F268" i="1" s="1"/>
  <c r="D280" i="1"/>
  <c r="H280" i="1"/>
  <c r="F280" i="1" s="1"/>
  <c r="D294" i="1"/>
  <c r="H294" i="1"/>
  <c r="F294" i="1" s="1"/>
  <c r="D296" i="1"/>
  <c r="H296" i="1"/>
  <c r="F296" i="1" s="1"/>
  <c r="D298" i="1"/>
  <c r="H298" i="1"/>
  <c r="F298" i="1" s="1"/>
  <c r="H300" i="1"/>
  <c r="F300" i="1" s="1"/>
  <c r="A300" i="1" s="1"/>
  <c r="D302" i="1"/>
  <c r="H302" i="1"/>
  <c r="F302" i="1" s="1"/>
  <c r="H304" i="1"/>
  <c r="F304" i="1" s="1"/>
  <c r="D329" i="1"/>
  <c r="D328" i="1" s="1"/>
  <c r="H329" i="1"/>
  <c r="F341" i="1"/>
  <c r="R341" i="1" s="1"/>
  <c r="D352" i="1"/>
  <c r="R352" i="1" s="1"/>
  <c r="H352" i="1"/>
  <c r="F352" i="1" s="1"/>
  <c r="D400" i="1"/>
  <c r="H400" i="1"/>
  <c r="F400" i="1" s="1"/>
  <c r="A461" i="1"/>
  <c r="D484" i="1"/>
  <c r="F508" i="1"/>
  <c r="R508" i="1" s="1"/>
  <c r="F557" i="1"/>
  <c r="R557" i="1" s="1"/>
  <c r="F605" i="1"/>
  <c r="R605" i="1" s="1"/>
  <c r="F622" i="1"/>
  <c r="R622" i="1" s="1"/>
  <c r="D653" i="1"/>
  <c r="D652" i="1" s="1"/>
  <c r="F656" i="1"/>
  <c r="R656" i="1" s="1"/>
  <c r="F658" i="1"/>
  <c r="R658" i="1" s="1"/>
  <c r="F660" i="1"/>
  <c r="R660" i="1" s="1"/>
  <c r="F662" i="1"/>
  <c r="R662" i="1" s="1"/>
  <c r="J701" i="1"/>
  <c r="J700" i="1" s="1"/>
  <c r="A705" i="1"/>
  <c r="F750" i="1"/>
  <c r="R750" i="1" s="1"/>
  <c r="F751" i="1"/>
  <c r="A751" i="1" s="1"/>
  <c r="F784" i="1"/>
  <c r="F856" i="1"/>
  <c r="F880" i="1"/>
  <c r="F904" i="1"/>
  <c r="F940" i="1"/>
  <c r="F1097" i="1"/>
  <c r="F1121" i="1"/>
  <c r="S1060" i="1"/>
  <c r="S952" i="1"/>
  <c r="S880" i="1"/>
  <c r="S856" i="1"/>
  <c r="S772" i="1"/>
  <c r="E760" i="1"/>
  <c r="E736" i="1"/>
  <c r="S736" i="1" s="1"/>
  <c r="E712" i="1"/>
  <c r="S712" i="1" s="1"/>
  <c r="S713" i="1"/>
  <c r="F533" i="1"/>
  <c r="R533" i="1" s="1"/>
  <c r="F569" i="1"/>
  <c r="A569" i="1" s="1"/>
  <c r="F581" i="1"/>
  <c r="A641" i="1"/>
  <c r="J653" i="1"/>
  <c r="J652" i="1" s="1"/>
  <c r="F655" i="1"/>
  <c r="G548" i="1"/>
  <c r="J549" i="1"/>
  <c r="F657" i="1"/>
  <c r="R657" i="1" s="1"/>
  <c r="G550" i="1"/>
  <c r="J551" i="1"/>
  <c r="J527" i="1" s="1"/>
  <c r="F659" i="1"/>
  <c r="A659" i="1" s="1"/>
  <c r="F689" i="1"/>
  <c r="A689" i="1" s="1"/>
  <c r="F761" i="1"/>
  <c r="A761" i="1" s="1"/>
  <c r="F773" i="1"/>
  <c r="A773" i="1" s="1"/>
  <c r="F785" i="1"/>
  <c r="R785" i="1" s="1"/>
  <c r="F797" i="1"/>
  <c r="I822" i="1"/>
  <c r="I522" i="1" s="1"/>
  <c r="J824" i="1"/>
  <c r="H828" i="1"/>
  <c r="H830" i="1"/>
  <c r="F833" i="1"/>
  <c r="F845" i="1"/>
  <c r="R845" i="1" s="1"/>
  <c r="F857" i="1"/>
  <c r="A857" i="1" s="1"/>
  <c r="F881" i="1"/>
  <c r="R881" i="1" s="1"/>
  <c r="H892" i="1"/>
  <c r="F892" i="1" s="1"/>
  <c r="R892" i="1" s="1"/>
  <c r="F905" i="1"/>
  <c r="F941" i="1"/>
  <c r="R941" i="1" s="1"/>
  <c r="F977" i="1"/>
  <c r="A977" i="1" s="1"/>
  <c r="F989" i="1"/>
  <c r="D1001" i="1"/>
  <c r="H1001" i="1"/>
  <c r="F1013" i="1"/>
  <c r="R1013" i="1" s="1"/>
  <c r="H1024" i="1"/>
  <c r="F1024" i="1" s="1"/>
  <c r="R1024" i="1" s="1"/>
  <c r="H1036" i="1"/>
  <c r="F1036" i="1" s="1"/>
  <c r="R1036" i="1" s="1"/>
  <c r="H1048" i="1"/>
  <c r="F1048" i="1" s="1"/>
  <c r="R1048" i="1" s="1"/>
  <c r="F1086" i="1"/>
  <c r="A1086" i="1" s="1"/>
  <c r="F1098" i="1"/>
  <c r="R1098" i="1" s="1"/>
  <c r="F1110" i="1"/>
  <c r="F1122" i="1"/>
  <c r="A1122" i="1" s="1"/>
  <c r="S1061" i="1"/>
  <c r="S1037" i="1"/>
  <c r="S989" i="1"/>
  <c r="S977" i="1"/>
  <c r="S965" i="1"/>
  <c r="S941" i="1"/>
  <c r="S881" i="1"/>
  <c r="S857" i="1"/>
  <c r="S809" i="1"/>
  <c r="S797" i="1"/>
  <c r="S773" i="1"/>
  <c r="K761" i="1"/>
  <c r="S761" i="1" s="1"/>
  <c r="K737" i="1"/>
  <c r="S737" i="1" s="1"/>
  <c r="K532" i="1"/>
  <c r="S532" i="1" s="1"/>
  <c r="K508" i="1"/>
  <c r="S508" i="1" s="1"/>
  <c r="E724" i="1"/>
  <c r="S725" i="1"/>
  <c r="I549" i="1"/>
  <c r="G549" i="1"/>
  <c r="J550" i="1"/>
  <c r="F809" i="1"/>
  <c r="A809" i="1" s="1"/>
  <c r="F872" i="1"/>
  <c r="F874" i="1"/>
  <c r="R874" i="1" s="1"/>
  <c r="F932" i="1"/>
  <c r="R932" i="1" s="1"/>
  <c r="F934" i="1"/>
  <c r="R934" i="1" s="1"/>
  <c r="F936" i="1"/>
  <c r="F938" i="1"/>
  <c r="R938" i="1" s="1"/>
  <c r="F953" i="1"/>
  <c r="A953" i="1" s="1"/>
  <c r="F965" i="1"/>
  <c r="R965" i="1" s="1"/>
  <c r="F1061" i="1"/>
  <c r="K664" i="1"/>
  <c r="S664" i="1" s="1"/>
  <c r="K628" i="1"/>
  <c r="S628" i="1" s="1"/>
  <c r="K604" i="1"/>
  <c r="S604" i="1" s="1"/>
  <c r="E472" i="1"/>
  <c r="S472" i="1" s="1"/>
  <c r="E448" i="1"/>
  <c r="S448" i="1" s="1"/>
  <c r="E424" i="1"/>
  <c r="E400" i="1"/>
  <c r="S400" i="1" s="1"/>
  <c r="E376" i="1"/>
  <c r="S376" i="1" s="1"/>
  <c r="S533" i="1"/>
  <c r="K473" i="1"/>
  <c r="S473" i="1" s="1"/>
  <c r="K449" i="1"/>
  <c r="S449" i="1" s="1"/>
  <c r="K425" i="1"/>
  <c r="S425" i="1" s="1"/>
  <c r="K401" i="1"/>
  <c r="S401" i="1" s="1"/>
  <c r="K377" i="1"/>
  <c r="S377" i="1" s="1"/>
  <c r="K352" i="1"/>
  <c r="S352" i="1" s="1"/>
  <c r="K340" i="1"/>
  <c r="S340" i="1" s="1"/>
  <c r="K304" i="1"/>
  <c r="S304" i="1" s="1"/>
  <c r="K280" i="1"/>
  <c r="S280" i="1" s="1"/>
  <c r="K268" i="1"/>
  <c r="S268" i="1" s="1"/>
  <c r="E484" i="1"/>
  <c r="E460" i="1"/>
  <c r="S461" i="1"/>
  <c r="E436" i="1"/>
  <c r="E412" i="1"/>
  <c r="S412" i="1" s="1"/>
  <c r="S413" i="1"/>
  <c r="E388" i="1"/>
  <c r="E364" i="1"/>
  <c r="S364" i="1" s="1"/>
  <c r="S365" i="1"/>
  <c r="S665" i="1"/>
  <c r="S629" i="1"/>
  <c r="K244" i="1"/>
  <c r="S244" i="1" s="1"/>
  <c r="K232" i="1"/>
  <c r="S232" i="1" s="1"/>
  <c r="K220" i="1"/>
  <c r="S220" i="1" s="1"/>
  <c r="K208" i="1"/>
  <c r="S208" i="1" s="1"/>
  <c r="K196" i="1"/>
  <c r="S196" i="1" s="1"/>
  <c r="K184" i="1"/>
  <c r="S184" i="1" s="1"/>
  <c r="K172" i="1"/>
  <c r="S172" i="1" s="1"/>
  <c r="K160" i="1"/>
  <c r="S160" i="1" s="1"/>
  <c r="K148" i="1"/>
  <c r="S148" i="1" s="1"/>
  <c r="M112" i="1"/>
  <c r="K112" i="1" s="1"/>
  <c r="S112" i="1" s="1"/>
  <c r="K113" i="1"/>
  <c r="S113" i="1" s="1"/>
  <c r="M100" i="1"/>
  <c r="S353" i="1"/>
  <c r="S281" i="1"/>
  <c r="S233" i="1"/>
  <c r="S197" i="1"/>
  <c r="K76" i="1"/>
  <c r="S76" i="1" s="1"/>
  <c r="K64" i="1"/>
  <c r="S64" i="1" s="1"/>
  <c r="K52" i="1"/>
  <c r="S52" i="1" s="1"/>
  <c r="K28" i="1"/>
  <c r="S28" i="1" s="1"/>
  <c r="M531" i="1"/>
  <c r="L526" i="1"/>
  <c r="L523" i="1"/>
  <c r="E124" i="1"/>
  <c r="K125" i="1"/>
  <c r="S125" i="1" s="1"/>
  <c r="N528" i="1"/>
  <c r="N524" i="1"/>
  <c r="S29" i="1"/>
  <c r="N19" i="1"/>
  <c r="L19" i="1"/>
  <c r="O7" i="1"/>
  <c r="A14" i="7"/>
  <c r="A15" i="7"/>
  <c r="A8" i="7"/>
  <c r="A8" i="8"/>
  <c r="A16" i="8"/>
  <c r="A20" i="8"/>
  <c r="A6" i="10"/>
  <c r="A7" i="10"/>
  <c r="E12" i="10"/>
  <c r="J12" i="10" s="1"/>
  <c r="A14" i="10"/>
  <c r="A18" i="10"/>
  <c r="A22" i="10"/>
  <c r="J6" i="6"/>
  <c r="E5" i="6"/>
  <c r="J5" i="6" s="1"/>
  <c r="D25" i="10"/>
  <c r="E5" i="10"/>
  <c r="D23" i="6"/>
  <c r="A5" i="6"/>
  <c r="E12" i="6"/>
  <c r="J12" i="6" s="1"/>
  <c r="D25" i="6"/>
  <c r="F25" i="6"/>
  <c r="G24" i="6" s="1"/>
  <c r="E5" i="8"/>
  <c r="F25" i="8"/>
  <c r="G24" i="8" s="1"/>
  <c r="D23" i="8"/>
  <c r="D25" i="8"/>
  <c r="D23" i="7"/>
  <c r="D25" i="7"/>
  <c r="A6" i="7"/>
  <c r="A16" i="7"/>
  <c r="A20" i="7"/>
  <c r="F25" i="7"/>
  <c r="G24" i="7" s="1"/>
  <c r="H1060" i="1"/>
  <c r="F1060" i="1" s="1"/>
  <c r="J14" i="6"/>
  <c r="J16" i="6"/>
  <c r="J18" i="6"/>
  <c r="D23" i="10"/>
  <c r="F25" i="10"/>
  <c r="G24" i="10" s="1"/>
  <c r="G25" i="10" s="1"/>
  <c r="H24" i="10" s="1"/>
  <c r="H25" i="10" s="1"/>
  <c r="I23" i="10"/>
  <c r="H23" i="10"/>
  <c r="G23" i="10"/>
  <c r="F23" i="10"/>
  <c r="E5" i="7"/>
  <c r="E23" i="7"/>
  <c r="E11" i="7"/>
  <c r="H532" i="1"/>
  <c r="F532" i="1" s="1"/>
  <c r="K88" i="1"/>
  <c r="S88" i="1" s="1"/>
  <c r="H88" i="1"/>
  <c r="F88" i="1" s="1"/>
  <c r="A797" i="1"/>
  <c r="R797" i="1"/>
  <c r="R773" i="1"/>
  <c r="F754" i="1"/>
  <c r="R754" i="1" s="1"/>
  <c r="J749" i="1"/>
  <c r="J748" i="1" s="1"/>
  <c r="F752" i="1"/>
  <c r="R737" i="1"/>
  <c r="A657" i="1"/>
  <c r="R689" i="1"/>
  <c r="R691" i="1"/>
  <c r="R693" i="1"/>
  <c r="R695" i="1"/>
  <c r="J547" i="1"/>
  <c r="J523" i="1" s="1"/>
  <c r="H653" i="1"/>
  <c r="H688" i="1"/>
  <c r="F688" i="1" s="1"/>
  <c r="I551" i="1"/>
  <c r="G551" i="1"/>
  <c r="R677" i="1"/>
  <c r="I547" i="1"/>
  <c r="G547" i="1"/>
  <c r="G523" i="1" s="1"/>
  <c r="H676" i="1"/>
  <c r="F676" i="1" s="1"/>
  <c r="F604" i="1"/>
  <c r="F592" i="1"/>
  <c r="A581" i="1"/>
  <c r="R581" i="1"/>
  <c r="H580" i="1"/>
  <c r="F580" i="1" s="1"/>
  <c r="H568" i="1"/>
  <c r="F568" i="1" s="1"/>
  <c r="F556" i="1"/>
  <c r="A932" i="1"/>
  <c r="A934" i="1"/>
  <c r="R953" i="1"/>
  <c r="H929" i="1"/>
  <c r="H952" i="1"/>
  <c r="F952" i="1" s="1"/>
  <c r="K257" i="1"/>
  <c r="S257" i="1" s="1"/>
  <c r="K256" i="1"/>
  <c r="S256" i="1" s="1"/>
  <c r="F256" i="1"/>
  <c r="H23" i="8"/>
  <c r="F23" i="8"/>
  <c r="I23" i="8"/>
  <c r="G23" i="8"/>
  <c r="E23" i="8" s="1"/>
  <c r="R977" i="1"/>
  <c r="H976" i="1"/>
  <c r="F976" i="1" s="1"/>
  <c r="H964" i="1"/>
  <c r="F964" i="1" s="1"/>
  <c r="I527" i="1"/>
  <c r="I11" i="1" s="1"/>
  <c r="A905" i="1"/>
  <c r="R905" i="1"/>
  <c r="A881" i="1"/>
  <c r="A874" i="1"/>
  <c r="H869" i="1"/>
  <c r="A845" i="1"/>
  <c r="R839" i="1"/>
  <c r="H832" i="1"/>
  <c r="F832" i="1" s="1"/>
  <c r="H808" i="1"/>
  <c r="F808" i="1" s="1"/>
  <c r="A754" i="1"/>
  <c r="R763" i="1"/>
  <c r="R765" i="1"/>
  <c r="R767" i="1"/>
  <c r="H527" i="1"/>
  <c r="J548" i="1"/>
  <c r="H548" i="1"/>
  <c r="H550" i="1"/>
  <c r="H749" i="1"/>
  <c r="H760" i="1"/>
  <c r="F760" i="1" s="1"/>
  <c r="R713" i="1"/>
  <c r="R664" i="1"/>
  <c r="A664" i="1"/>
  <c r="D640" i="1"/>
  <c r="F628" i="1"/>
  <c r="A496" i="1"/>
  <c r="F472" i="1"/>
  <c r="F460" i="1"/>
  <c r="F295" i="1"/>
  <c r="A295" i="1" s="1"/>
  <c r="F448" i="1"/>
  <c r="F436" i="1"/>
  <c r="F424" i="1"/>
  <c r="J329" i="1"/>
  <c r="J328" i="1" s="1"/>
  <c r="A412" i="1"/>
  <c r="R300" i="1"/>
  <c r="R400" i="1"/>
  <c r="J293" i="1"/>
  <c r="J292" i="1" s="1"/>
  <c r="F388" i="1"/>
  <c r="F376" i="1"/>
  <c r="A376" i="1" s="1"/>
  <c r="F364" i="1"/>
  <c r="I293" i="1"/>
  <c r="I292" i="1" s="1"/>
  <c r="G293" i="1"/>
  <c r="G292" i="1" s="1"/>
  <c r="F335" i="1"/>
  <c r="R335" i="1" s="1"/>
  <c r="F299" i="1"/>
  <c r="A299" i="1" s="1"/>
  <c r="H328" i="1"/>
  <c r="H340" i="1"/>
  <c r="F340" i="1" s="1"/>
  <c r="A316" i="1"/>
  <c r="F232" i="1"/>
  <c r="F220" i="1"/>
  <c r="F208" i="1"/>
  <c r="F196" i="1"/>
  <c r="F184" i="1"/>
  <c r="F172" i="1"/>
  <c r="F160" i="1"/>
  <c r="A148" i="1"/>
  <c r="R148" i="1"/>
  <c r="F137" i="1"/>
  <c r="A137" i="1" s="1"/>
  <c r="H136" i="1"/>
  <c r="F136" i="1" s="1"/>
  <c r="F124" i="1"/>
  <c r="I101" i="1"/>
  <c r="I100" i="1" s="1"/>
  <c r="F102" i="1"/>
  <c r="A102" i="1" s="1"/>
  <c r="F104" i="1"/>
  <c r="A104" i="1" s="1"/>
  <c r="G101" i="1"/>
  <c r="G100" i="1" s="1"/>
  <c r="F103" i="1"/>
  <c r="A103" i="1" s="1"/>
  <c r="F108" i="1"/>
  <c r="R114" i="1"/>
  <c r="R116" i="1"/>
  <c r="R118" i="1"/>
  <c r="R120" i="1"/>
  <c r="R122" i="1"/>
  <c r="H18" i="1"/>
  <c r="H19" i="1"/>
  <c r="H7" i="1" s="1"/>
  <c r="H20" i="1"/>
  <c r="F105" i="1"/>
  <c r="R105" i="1" s="1"/>
  <c r="H101" i="1"/>
  <c r="H100" i="1" s="1"/>
  <c r="F110" i="1"/>
  <c r="A110" i="1" s="1"/>
  <c r="F106" i="1"/>
  <c r="R106" i="1" s="1"/>
  <c r="F113" i="1"/>
  <c r="R113" i="1" s="1"/>
  <c r="F109" i="1"/>
  <c r="R109" i="1" s="1"/>
  <c r="J21" i="1"/>
  <c r="H21" i="1"/>
  <c r="H25" i="1"/>
  <c r="J101" i="1"/>
  <c r="J100" i="1" s="1"/>
  <c r="F107" i="1"/>
  <c r="R107" i="1" s="1"/>
  <c r="F111" i="1"/>
  <c r="R111" i="1" s="1"/>
  <c r="F112" i="1"/>
  <c r="A1110" i="1"/>
  <c r="R1110" i="1"/>
  <c r="F1075" i="1"/>
  <c r="R1075" i="1" s="1"/>
  <c r="R1086" i="1"/>
  <c r="A1013" i="1"/>
  <c r="F29" i="1"/>
  <c r="A29" i="1" s="1"/>
  <c r="H28" i="1"/>
  <c r="F28" i="1" s="1"/>
  <c r="G529" i="1" l="1"/>
  <c r="F829" i="1"/>
  <c r="R829" i="1" s="1"/>
  <c r="R413" i="1"/>
  <c r="A413" i="1"/>
  <c r="O616" i="1"/>
  <c r="K617" i="1"/>
  <c r="S617" i="1" s="1"/>
  <c r="A1061" i="1"/>
  <c r="R1061" i="1"/>
  <c r="R872" i="1"/>
  <c r="A872" i="1"/>
  <c r="I6" i="1"/>
  <c r="A304" i="1"/>
  <c r="R304" i="1"/>
  <c r="A663" i="1"/>
  <c r="A45" i="1"/>
  <c r="R45" i="1"/>
  <c r="A752" i="1"/>
  <c r="R752" i="1"/>
  <c r="A937" i="1"/>
  <c r="A337" i="1"/>
  <c r="R593" i="1"/>
  <c r="A593" i="1"/>
  <c r="A989" i="1"/>
  <c r="R989" i="1"/>
  <c r="A833" i="1"/>
  <c r="R833" i="1"/>
  <c r="R875" i="1"/>
  <c r="A875" i="1"/>
  <c r="R65" i="1"/>
  <c r="A65" i="1"/>
  <c r="H529" i="1"/>
  <c r="H13" i="1" s="1"/>
  <c r="F553" i="1"/>
  <c r="A936" i="1"/>
  <c r="R936" i="1"/>
  <c r="A655" i="1"/>
  <c r="R655" i="1"/>
  <c r="L293" i="1"/>
  <c r="K294" i="1"/>
  <c r="S294" i="1" s="1"/>
  <c r="R484" i="1"/>
  <c r="R709" i="1"/>
  <c r="A709" i="1"/>
  <c r="N523" i="1"/>
  <c r="A473" i="1"/>
  <c r="R706" i="1"/>
  <c r="A706" i="1"/>
  <c r="K827" i="1"/>
  <c r="N531" i="1"/>
  <c r="N15" i="1" s="1"/>
  <c r="I529" i="1"/>
  <c r="D523" i="1"/>
  <c r="D7" i="1" s="1"/>
  <c r="J529" i="1"/>
  <c r="J13" i="1" s="1"/>
  <c r="H531" i="1"/>
  <c r="R336" i="1"/>
  <c r="E11" i="8"/>
  <c r="A533" i="1"/>
  <c r="N8" i="1"/>
  <c r="F828" i="1"/>
  <c r="R828" i="1" s="1"/>
  <c r="A965" i="1"/>
  <c r="R703" i="1"/>
  <c r="A1081" i="1"/>
  <c r="A64" i="1"/>
  <c r="K825" i="1"/>
  <c r="S825" i="1" s="1"/>
  <c r="N522" i="1"/>
  <c r="K522" i="1" s="1"/>
  <c r="S522" i="1" s="1"/>
  <c r="O530" i="1"/>
  <c r="O14" i="1" s="1"/>
  <c r="A876" i="1"/>
  <c r="M292" i="1"/>
  <c r="A377" i="1"/>
  <c r="K22" i="1"/>
  <c r="K748" i="1"/>
  <c r="S748" i="1" s="1"/>
  <c r="K328" i="1"/>
  <c r="S328" i="1" s="1"/>
  <c r="D526" i="1"/>
  <c r="D821" i="1"/>
  <c r="D820" i="1" s="1"/>
  <c r="S460" i="1"/>
  <c r="K27" i="1"/>
  <c r="S27" i="1" s="1"/>
  <c r="J525" i="1"/>
  <c r="J9" i="1" s="1"/>
  <c r="O528" i="1"/>
  <c r="O12" i="1" s="1"/>
  <c r="J522" i="1"/>
  <c r="J6" i="1" s="1"/>
  <c r="M523" i="1"/>
  <c r="M7" i="1" s="1"/>
  <c r="N525" i="1"/>
  <c r="N9" i="1" s="1"/>
  <c r="O821" i="1"/>
  <c r="O820" i="1" s="1"/>
  <c r="A125" i="1"/>
  <c r="J12" i="1"/>
  <c r="D531" i="1"/>
  <c r="D15" i="1" s="1"/>
  <c r="I528" i="1"/>
  <c r="I12" i="1" s="1"/>
  <c r="R89" i="1"/>
  <c r="F1072" i="1"/>
  <c r="A1075" i="1"/>
  <c r="E524" i="1"/>
  <c r="L17" i="1"/>
  <c r="L16" i="1" s="1"/>
  <c r="K826" i="1"/>
  <c r="K18" i="1"/>
  <c r="S18" i="1" s="1"/>
  <c r="S22" i="1"/>
  <c r="G525" i="1"/>
  <c r="F22" i="1"/>
  <c r="A22" i="1" s="1"/>
  <c r="E531" i="1"/>
  <c r="E15" i="1" s="1"/>
  <c r="O531" i="1"/>
  <c r="O15" i="1" s="1"/>
  <c r="N12" i="1"/>
  <c r="K25" i="1"/>
  <c r="S25" i="1" s="1"/>
  <c r="M529" i="1"/>
  <c r="L530" i="1"/>
  <c r="L14" i="1" s="1"/>
  <c r="N17" i="1"/>
  <c r="N16" i="1" s="1"/>
  <c r="H15" i="1"/>
  <c r="K297" i="1"/>
  <c r="S297" i="1" s="1"/>
  <c r="R295" i="1"/>
  <c r="R761" i="1"/>
  <c r="A1098" i="1"/>
  <c r="I545" i="1"/>
  <c r="I544" i="1" s="1"/>
  <c r="E11" i="10"/>
  <c r="A12" i="10"/>
  <c r="A233" i="1"/>
  <c r="A759" i="1"/>
  <c r="A353" i="1"/>
  <c r="A330" i="1"/>
  <c r="A48" i="1"/>
  <c r="A939" i="1"/>
  <c r="A877" i="1"/>
  <c r="R297" i="1"/>
  <c r="A246" i="1"/>
  <c r="R246" i="1"/>
  <c r="R1072" i="1"/>
  <c r="A1072" i="1"/>
  <c r="R751" i="1"/>
  <c r="R809" i="1"/>
  <c r="F1073" i="1"/>
  <c r="A938" i="1"/>
  <c r="R569" i="1"/>
  <c r="R659" i="1"/>
  <c r="A725" i="1"/>
  <c r="A12" i="7"/>
  <c r="K23" i="1"/>
  <c r="S23" i="1" s="1"/>
  <c r="A1010" i="1"/>
  <c r="R44" i="1"/>
  <c r="N11" i="1"/>
  <c r="A245" i="1"/>
  <c r="N293" i="1"/>
  <c r="N292" i="1" s="1"/>
  <c r="A931" i="1"/>
  <c r="A873" i="1"/>
  <c r="A1005" i="1"/>
  <c r="G13" i="1"/>
  <c r="A917" i="1"/>
  <c r="R917" i="1"/>
  <c r="R857" i="1"/>
  <c r="H821" i="1"/>
  <c r="H820" i="1" s="1"/>
  <c r="A828" i="1"/>
  <c r="N7" i="1"/>
  <c r="G526" i="1"/>
  <c r="G10" i="1" s="1"/>
  <c r="R50" i="1"/>
  <c r="S827" i="1"/>
  <c r="O527" i="1"/>
  <c r="K749" i="1"/>
  <c r="S749" i="1" s="1"/>
  <c r="K869" i="1"/>
  <c r="S869" i="1" s="1"/>
  <c r="D13" i="1"/>
  <c r="A339" i="1"/>
  <c r="E528" i="1"/>
  <c r="S300" i="1"/>
  <c r="K24" i="1"/>
  <c r="D525" i="1"/>
  <c r="D9" i="1" s="1"/>
  <c r="A341" i="1"/>
  <c r="A785" i="1"/>
  <c r="R1122" i="1"/>
  <c r="J7" i="1"/>
  <c r="O16" i="1"/>
  <c r="S40" i="1"/>
  <c r="A1077" i="1"/>
  <c r="K652" i="1"/>
  <c r="L7" i="1"/>
  <c r="K7" i="1" s="1"/>
  <c r="A400" i="1"/>
  <c r="A352" i="1"/>
  <c r="A76" i="1"/>
  <c r="A52" i="1"/>
  <c r="N821" i="1"/>
  <c r="N820" i="1" s="1"/>
  <c r="L6" i="1"/>
  <c r="O11" i="1"/>
  <c r="E12" i="1"/>
  <c r="K828" i="1"/>
  <c r="S828" i="1" s="1"/>
  <c r="K26" i="1"/>
  <c r="S26" i="1" s="1"/>
  <c r="A756" i="1"/>
  <c r="O525" i="1"/>
  <c r="O9" i="1" s="1"/>
  <c r="E529" i="1"/>
  <c r="E13" i="1" s="1"/>
  <c r="I15" i="1"/>
  <c r="S652" i="1"/>
  <c r="L524" i="1"/>
  <c r="L8" i="1" s="1"/>
  <c r="L528" i="1"/>
  <c r="L12" i="1" s="1"/>
  <c r="K928" i="1"/>
  <c r="S928" i="1" s="1"/>
  <c r="O529" i="1"/>
  <c r="O13" i="1" s="1"/>
  <c r="N530" i="1"/>
  <c r="N14" i="1" s="1"/>
  <c r="R102" i="1"/>
  <c r="A113" i="1"/>
  <c r="K20" i="1"/>
  <c r="S20" i="1" s="1"/>
  <c r="K21" i="1"/>
  <c r="S21" i="1" s="1"/>
  <c r="S24" i="1"/>
  <c r="M17" i="1"/>
  <c r="M16" i="1" s="1"/>
  <c r="F531" i="1"/>
  <c r="A531" i="1" s="1"/>
  <c r="S1072" i="1"/>
  <c r="K100" i="1"/>
  <c r="S100" i="1" s="1"/>
  <c r="K616" i="1"/>
  <c r="S616" i="1" s="1"/>
  <c r="R627" i="1"/>
  <c r="A619" i="1"/>
  <c r="J526" i="1"/>
  <c r="J10" i="1" s="1"/>
  <c r="I525" i="1"/>
  <c r="I9" i="1" s="1"/>
  <c r="J821" i="1"/>
  <c r="J820" i="1" s="1"/>
  <c r="F826" i="1"/>
  <c r="A826" i="1" s="1"/>
  <c r="A941" i="1"/>
  <c r="A935" i="1"/>
  <c r="F827" i="1"/>
  <c r="A827" i="1" s="1"/>
  <c r="F825" i="1"/>
  <c r="R825" i="1" s="1"/>
  <c r="F823" i="1"/>
  <c r="R823" i="1" s="1"/>
  <c r="G821" i="1"/>
  <c r="G820" i="1" s="1"/>
  <c r="I523" i="1"/>
  <c r="I7" i="1" s="1"/>
  <c r="F549" i="1"/>
  <c r="R549" i="1" s="1"/>
  <c r="F700" i="1"/>
  <c r="A700" i="1" s="1"/>
  <c r="R623" i="1"/>
  <c r="J11" i="1"/>
  <c r="I10" i="1"/>
  <c r="I8" i="1"/>
  <c r="R496" i="1"/>
  <c r="A449" i="1"/>
  <c r="A297" i="1"/>
  <c r="A106" i="1"/>
  <c r="G7" i="1"/>
  <c r="F23" i="1"/>
  <c r="A23" i="1" s="1"/>
  <c r="R110" i="1"/>
  <c r="G17" i="1"/>
  <c r="G16" i="1" s="1"/>
  <c r="I17" i="1"/>
  <c r="I16" i="1" s="1"/>
  <c r="G6" i="1"/>
  <c r="K17" i="1"/>
  <c r="S17" i="1" s="1"/>
  <c r="R531" i="1"/>
  <c r="A618" i="1"/>
  <c r="R618" i="1"/>
  <c r="L700" i="1"/>
  <c r="K700" i="1" s="1"/>
  <c r="S700" i="1" s="1"/>
  <c r="K701" i="1"/>
  <c r="S701" i="1" s="1"/>
  <c r="M1000" i="1"/>
  <c r="K1000" i="1" s="1"/>
  <c r="S1000" i="1" s="1"/>
  <c r="K1001" i="1"/>
  <c r="S1001" i="1" s="1"/>
  <c r="A1082" i="1"/>
  <c r="A1078" i="1"/>
  <c r="I13" i="1"/>
  <c r="A621" i="1"/>
  <c r="K653" i="1"/>
  <c r="S653" i="1" s="1"/>
  <c r="F24" i="1"/>
  <c r="R24" i="1" s="1"/>
  <c r="F18" i="1"/>
  <c r="A18" i="1" s="1"/>
  <c r="F26" i="1"/>
  <c r="R26" i="1" s="1"/>
  <c r="F20" i="1"/>
  <c r="A20" i="1" s="1"/>
  <c r="F27" i="1"/>
  <c r="R27" i="1" s="1"/>
  <c r="R137" i="1"/>
  <c r="H293" i="1"/>
  <c r="H292" i="1" s="1"/>
  <c r="F292" i="1" s="1"/>
  <c r="R753" i="1"/>
  <c r="I821" i="1"/>
  <c r="I820" i="1" s="1"/>
  <c r="M527" i="1"/>
  <c r="M11" i="1" s="1"/>
  <c r="S124" i="1"/>
  <c r="K101" i="1"/>
  <c r="S101" i="1" s="1"/>
  <c r="S388" i="1"/>
  <c r="S436" i="1"/>
  <c r="S484" i="1"/>
  <c r="S424" i="1"/>
  <c r="S724" i="1"/>
  <c r="F830" i="1"/>
  <c r="G524" i="1"/>
  <c r="G8" i="1" s="1"/>
  <c r="S760" i="1"/>
  <c r="A829" i="1"/>
  <c r="A711" i="1"/>
  <c r="A707" i="1"/>
  <c r="A702" i="1"/>
  <c r="R553" i="1"/>
  <c r="A437" i="1"/>
  <c r="A1083" i="1"/>
  <c r="A1079" i="1"/>
  <c r="A1008" i="1"/>
  <c r="A1004" i="1"/>
  <c r="F831" i="1"/>
  <c r="A303" i="1"/>
  <c r="R301" i="1"/>
  <c r="A257" i="1"/>
  <c r="A209" i="1"/>
  <c r="A161" i="1"/>
  <c r="E821" i="1"/>
  <c r="E820" i="1" s="1"/>
  <c r="K824" i="1"/>
  <c r="S824" i="1" s="1"/>
  <c r="A878" i="1"/>
  <c r="K329" i="1"/>
  <c r="S329" i="1" s="1"/>
  <c r="K929" i="1"/>
  <c r="S929" i="1" s="1"/>
  <c r="K1073" i="1"/>
  <c r="S1073" i="1" s="1"/>
  <c r="A389" i="1"/>
  <c r="A338" i="1"/>
  <c r="A332" i="1"/>
  <c r="A305" i="1"/>
  <c r="A269" i="1"/>
  <c r="A221" i="1"/>
  <c r="A173" i="1"/>
  <c r="A46" i="1"/>
  <c r="A51" i="1"/>
  <c r="A47" i="1"/>
  <c r="K831" i="1"/>
  <c r="S831" i="1" s="1"/>
  <c r="K41" i="1"/>
  <c r="S41" i="1" s="1"/>
  <c r="A758" i="1"/>
  <c r="A1011" i="1"/>
  <c r="A1007" i="1"/>
  <c r="A1003" i="1"/>
  <c r="A708" i="1"/>
  <c r="A704" i="1"/>
  <c r="A1080" i="1"/>
  <c r="A1076" i="1"/>
  <c r="A509" i="1"/>
  <c r="R1002" i="1"/>
  <c r="R625" i="1"/>
  <c r="R20" i="1"/>
  <c r="A930" i="1"/>
  <c r="R930" i="1"/>
  <c r="A365" i="1"/>
  <c r="A317" i="1"/>
  <c r="A870" i="1"/>
  <c r="R870" i="1"/>
  <c r="A335" i="1"/>
  <c r="K829" i="1"/>
  <c r="S829" i="1" s="1"/>
  <c r="K830" i="1"/>
  <c r="S830" i="1" s="1"/>
  <c r="A77" i="1"/>
  <c r="A53" i="1"/>
  <c r="L525" i="1"/>
  <c r="L9" i="1" s="1"/>
  <c r="K549" i="1"/>
  <c r="S549" i="1" s="1"/>
  <c r="M522" i="1"/>
  <c r="M6" i="1" s="1"/>
  <c r="M545" i="1"/>
  <c r="M544" i="1" s="1"/>
  <c r="L529" i="1"/>
  <c r="L13" i="1" s="1"/>
  <c r="K553" i="1"/>
  <c r="S553" i="1" s="1"/>
  <c r="E530" i="1"/>
  <c r="E14" i="1" s="1"/>
  <c r="A1074" i="1"/>
  <c r="R1074" i="1"/>
  <c r="A1025" i="1"/>
  <c r="R1025" i="1"/>
  <c r="E523" i="1"/>
  <c r="E545" i="1"/>
  <c r="E527" i="1"/>
  <c r="K822" i="1"/>
  <c r="S822" i="1" s="1"/>
  <c r="L821" i="1"/>
  <c r="M526" i="1"/>
  <c r="M10" i="1" s="1"/>
  <c r="K550" i="1"/>
  <c r="S550" i="1" s="1"/>
  <c r="O522" i="1"/>
  <c r="O6" i="1" s="1"/>
  <c r="O545" i="1"/>
  <c r="O544" i="1" s="1"/>
  <c r="A1037" i="1"/>
  <c r="R1037" i="1"/>
  <c r="L292" i="1"/>
  <c r="A654" i="1"/>
  <c r="R654" i="1"/>
  <c r="K523" i="1"/>
  <c r="S826" i="1"/>
  <c r="K546" i="1"/>
  <c r="S546" i="1" s="1"/>
  <c r="M821" i="1"/>
  <c r="M820" i="1" s="1"/>
  <c r="L527" i="1"/>
  <c r="L11" i="1" s="1"/>
  <c r="K551" i="1"/>
  <c r="S551" i="1" s="1"/>
  <c r="M530" i="1"/>
  <c r="M14" i="1" s="1"/>
  <c r="K554" i="1"/>
  <c r="S554" i="1" s="1"/>
  <c r="L531" i="1"/>
  <c r="L15" i="1" s="1"/>
  <c r="K555" i="1"/>
  <c r="S555" i="1" s="1"/>
  <c r="A1049" i="1"/>
  <c r="R1049" i="1"/>
  <c r="E525" i="1"/>
  <c r="E9" i="1" s="1"/>
  <c r="M524" i="1"/>
  <c r="M8" i="1" s="1"/>
  <c r="K548" i="1"/>
  <c r="S548" i="1" s="1"/>
  <c r="M528" i="1"/>
  <c r="M12" i="1" s="1"/>
  <c r="K552" i="1"/>
  <c r="S552" i="1" s="1"/>
  <c r="A893" i="1"/>
  <c r="R893" i="1"/>
  <c r="A755" i="1"/>
  <c r="R755" i="1"/>
  <c r="A105" i="1"/>
  <c r="F328" i="1"/>
  <c r="A328" i="1" s="1"/>
  <c r="F329" i="1"/>
  <c r="A823" i="1"/>
  <c r="K19" i="1"/>
  <c r="S19" i="1" s="1"/>
  <c r="A301" i="1"/>
  <c r="K823" i="1"/>
  <c r="S823" i="1" s="1"/>
  <c r="L545" i="1"/>
  <c r="K547" i="1"/>
  <c r="S547" i="1" s="1"/>
  <c r="N545" i="1"/>
  <c r="N544" i="1" s="1"/>
  <c r="F1001" i="1"/>
  <c r="R1001" i="1" s="1"/>
  <c r="H1000" i="1"/>
  <c r="F1000" i="1" s="1"/>
  <c r="A1097" i="1"/>
  <c r="R1097" i="1"/>
  <c r="A904" i="1"/>
  <c r="R904" i="1"/>
  <c r="A856" i="1"/>
  <c r="R856" i="1"/>
  <c r="A298" i="1"/>
  <c r="R298" i="1"/>
  <c r="A296" i="1"/>
  <c r="R296" i="1"/>
  <c r="D293" i="1"/>
  <c r="D292" i="1" s="1"/>
  <c r="A294" i="1"/>
  <c r="R294" i="1"/>
  <c r="A280" i="1"/>
  <c r="R280" i="1"/>
  <c r="A268" i="1"/>
  <c r="R268" i="1"/>
  <c r="A244" i="1"/>
  <c r="R244" i="1"/>
  <c r="A1109" i="1"/>
  <c r="R1109" i="1"/>
  <c r="A988" i="1"/>
  <c r="R988" i="1"/>
  <c r="A844" i="1"/>
  <c r="R844" i="1"/>
  <c r="A772" i="1"/>
  <c r="R772" i="1"/>
  <c r="D40" i="1"/>
  <c r="D545" i="1"/>
  <c r="D544" i="1" s="1"/>
  <c r="D522" i="1"/>
  <c r="H522" i="1"/>
  <c r="F546" i="1"/>
  <c r="A546" i="1" s="1"/>
  <c r="D530" i="1"/>
  <c r="D528" i="1"/>
  <c r="D12" i="1" s="1"/>
  <c r="D616" i="1"/>
  <c r="L10" i="1"/>
  <c r="A1024" i="1"/>
  <c r="A1036" i="1"/>
  <c r="A660" i="1"/>
  <c r="A656" i="1"/>
  <c r="A605" i="1"/>
  <c r="A485" i="1"/>
  <c r="D8" i="1"/>
  <c r="F822" i="1"/>
  <c r="A750" i="1"/>
  <c r="D17" i="1"/>
  <c r="D16" i="1" s="1"/>
  <c r="A1001" i="1"/>
  <c r="D1000" i="1"/>
  <c r="A1000" i="1" s="1"/>
  <c r="A1121" i="1"/>
  <c r="R1121" i="1"/>
  <c r="A940" i="1"/>
  <c r="R940" i="1"/>
  <c r="A880" i="1"/>
  <c r="R880" i="1"/>
  <c r="A784" i="1"/>
  <c r="R784" i="1"/>
  <c r="A302" i="1"/>
  <c r="R302" i="1"/>
  <c r="A724" i="1"/>
  <c r="R724" i="1"/>
  <c r="A712" i="1"/>
  <c r="R712" i="1"/>
  <c r="H530" i="1"/>
  <c r="F530" i="1" s="1"/>
  <c r="F554" i="1"/>
  <c r="A554" i="1" s="1"/>
  <c r="F552" i="1"/>
  <c r="A552" i="1" s="1"/>
  <c r="H528" i="1"/>
  <c r="F528" i="1" s="1"/>
  <c r="H616" i="1"/>
  <c r="F616" i="1" s="1"/>
  <c r="F617" i="1"/>
  <c r="R617" i="1" s="1"/>
  <c r="A1085" i="1"/>
  <c r="R1085" i="1"/>
  <c r="A1012" i="1"/>
  <c r="R1012" i="1"/>
  <c r="A796" i="1"/>
  <c r="R796" i="1"/>
  <c r="F41" i="1"/>
  <c r="R41" i="1" s="1"/>
  <c r="H40" i="1"/>
  <c r="F40" i="1" s="1"/>
  <c r="R149" i="1"/>
  <c r="A149" i="1"/>
  <c r="R299" i="1"/>
  <c r="R376" i="1"/>
  <c r="A825" i="1"/>
  <c r="R824" i="1"/>
  <c r="F551" i="1"/>
  <c r="R551" i="1" s="1"/>
  <c r="E8" i="1"/>
  <c r="E10" i="1"/>
  <c r="E6" i="1"/>
  <c r="M13" i="1"/>
  <c r="K13" i="1" s="1"/>
  <c r="S13" i="1" s="1"/>
  <c r="M15" i="1"/>
  <c r="A1048" i="1"/>
  <c r="A555" i="1"/>
  <c r="A892" i="1"/>
  <c r="F701" i="1"/>
  <c r="A662" i="1"/>
  <c r="A658" i="1"/>
  <c r="A622" i="1"/>
  <c r="A557" i="1"/>
  <c r="A553" i="1"/>
  <c r="A508" i="1"/>
  <c r="D10" i="1"/>
  <c r="A626" i="1"/>
  <c r="A624" i="1"/>
  <c r="A620" i="1"/>
  <c r="A497" i="1"/>
  <c r="A5" i="10"/>
  <c r="J5" i="10"/>
  <c r="G25" i="6"/>
  <c r="H24" i="6" s="1"/>
  <c r="H25" i="6" s="1"/>
  <c r="I24" i="6" s="1"/>
  <c r="I25" i="6" s="1"/>
  <c r="A12" i="6"/>
  <c r="E11" i="6"/>
  <c r="G25" i="8"/>
  <c r="H24" i="8" s="1"/>
  <c r="H25" i="8" s="1"/>
  <c r="I24" i="8" s="1"/>
  <c r="I25" i="8" s="1"/>
  <c r="E25" i="8"/>
  <c r="J5" i="8"/>
  <c r="A5" i="8"/>
  <c r="G25" i="7"/>
  <c r="H24" i="7" s="1"/>
  <c r="H25" i="7" s="1"/>
  <c r="I24" i="7" s="1"/>
  <c r="I25" i="7" s="1"/>
  <c r="E25" i="7"/>
  <c r="J25" i="7" s="1"/>
  <c r="A1060" i="1"/>
  <c r="R1060" i="1"/>
  <c r="J23" i="6"/>
  <c r="A23" i="6"/>
  <c r="E23" i="10"/>
  <c r="A23" i="10" s="1"/>
  <c r="A11" i="10"/>
  <c r="J11" i="10"/>
  <c r="E25" i="10"/>
  <c r="J25" i="10" s="1"/>
  <c r="I24" i="10"/>
  <c r="I25" i="10" s="1"/>
  <c r="A5" i="7"/>
  <c r="J5" i="7"/>
  <c r="J23" i="7"/>
  <c r="A23" i="7"/>
  <c r="J11" i="7"/>
  <c r="A11" i="7"/>
  <c r="R532" i="1"/>
  <c r="A532" i="1"/>
  <c r="R88" i="1"/>
  <c r="A88" i="1"/>
  <c r="F547" i="1"/>
  <c r="R547" i="1" s="1"/>
  <c r="G527" i="1"/>
  <c r="G11" i="1" s="1"/>
  <c r="A736" i="1"/>
  <c r="R736" i="1"/>
  <c r="A688" i="1"/>
  <c r="R688" i="1"/>
  <c r="F653" i="1"/>
  <c r="H652" i="1"/>
  <c r="F652" i="1" s="1"/>
  <c r="R652" i="1" s="1"/>
  <c r="G545" i="1"/>
  <c r="G544" i="1" s="1"/>
  <c r="A676" i="1"/>
  <c r="R676" i="1"/>
  <c r="A604" i="1"/>
  <c r="R604" i="1"/>
  <c r="A592" i="1"/>
  <c r="R592" i="1"/>
  <c r="R580" i="1"/>
  <c r="A580" i="1"/>
  <c r="R568" i="1"/>
  <c r="A568" i="1"/>
  <c r="A556" i="1"/>
  <c r="R556" i="1"/>
  <c r="H928" i="1"/>
  <c r="F928" i="1" s="1"/>
  <c r="A928" i="1" s="1"/>
  <c r="F929" i="1"/>
  <c r="A952" i="1"/>
  <c r="R952" i="1"/>
  <c r="A256" i="1"/>
  <c r="R256" i="1"/>
  <c r="A23" i="8"/>
  <c r="J23" i="8"/>
  <c r="A11" i="8"/>
  <c r="J11" i="8"/>
  <c r="R976" i="1"/>
  <c r="A976" i="1"/>
  <c r="A964" i="1"/>
  <c r="R964" i="1"/>
  <c r="A916" i="1"/>
  <c r="R916" i="1"/>
  <c r="F869" i="1"/>
  <c r="H868" i="1"/>
  <c r="F868" i="1" s="1"/>
  <c r="H11" i="1"/>
  <c r="R832" i="1"/>
  <c r="A832" i="1"/>
  <c r="A808" i="1"/>
  <c r="R808" i="1"/>
  <c r="R760" i="1"/>
  <c r="A760" i="1"/>
  <c r="H526" i="1"/>
  <c r="F550" i="1"/>
  <c r="J545" i="1"/>
  <c r="J544" i="1" s="1"/>
  <c r="J524" i="1"/>
  <c r="F749" i="1"/>
  <c r="H748" i="1"/>
  <c r="F748" i="1" s="1"/>
  <c r="F548" i="1"/>
  <c r="H545" i="1"/>
  <c r="H524" i="1"/>
  <c r="H8" i="1" s="1"/>
  <c r="G9" i="1"/>
  <c r="R700" i="1"/>
  <c r="A640" i="1"/>
  <c r="R640" i="1"/>
  <c r="A628" i="1"/>
  <c r="R628" i="1"/>
  <c r="A472" i="1"/>
  <c r="R472" i="1"/>
  <c r="A460" i="1"/>
  <c r="R460" i="1"/>
  <c r="A448" i="1"/>
  <c r="R448" i="1"/>
  <c r="A436" i="1"/>
  <c r="R436" i="1"/>
  <c r="A424" i="1"/>
  <c r="R424" i="1"/>
  <c r="A388" i="1"/>
  <c r="R388" i="1"/>
  <c r="A364" i="1"/>
  <c r="R364" i="1"/>
  <c r="R328" i="1"/>
  <c r="A340" i="1"/>
  <c r="R340" i="1"/>
  <c r="A232" i="1"/>
  <c r="R232" i="1"/>
  <c r="A220" i="1"/>
  <c r="R220" i="1"/>
  <c r="A208" i="1"/>
  <c r="R208" i="1"/>
  <c r="A196" i="1"/>
  <c r="R196" i="1"/>
  <c r="A184" i="1"/>
  <c r="R184" i="1"/>
  <c r="A172" i="1"/>
  <c r="R172" i="1"/>
  <c r="A160" i="1"/>
  <c r="R160" i="1"/>
  <c r="A111" i="1"/>
  <c r="A109" i="1"/>
  <c r="R103" i="1"/>
  <c r="A136" i="1"/>
  <c r="R136" i="1"/>
  <c r="A124" i="1"/>
  <c r="R124" i="1"/>
  <c r="J17" i="1"/>
  <c r="J16" i="1" s="1"/>
  <c r="A107" i="1"/>
  <c r="F19" i="1"/>
  <c r="R104" i="1"/>
  <c r="A108" i="1"/>
  <c r="R108" i="1"/>
  <c r="A27" i="1"/>
  <c r="H9" i="1"/>
  <c r="F21" i="1"/>
  <c r="F25" i="1"/>
  <c r="F101" i="1"/>
  <c r="H17" i="1"/>
  <c r="F100" i="1"/>
  <c r="A112" i="1"/>
  <c r="R112" i="1"/>
  <c r="R22" i="1"/>
  <c r="R29" i="1"/>
  <c r="R28" i="1"/>
  <c r="A28" i="1"/>
  <c r="F529" i="1" l="1"/>
  <c r="A529" i="1" s="1"/>
  <c r="N521" i="1"/>
  <c r="R1000" i="1"/>
  <c r="K12" i="1"/>
  <c r="S12" i="1" s="1"/>
  <c r="K529" i="1"/>
  <c r="S529" i="1" s="1"/>
  <c r="J23" i="10"/>
  <c r="N6" i="1"/>
  <c r="F522" i="1"/>
  <c r="A522" i="1" s="1"/>
  <c r="F523" i="1"/>
  <c r="A523" i="1" s="1"/>
  <c r="A551" i="1"/>
  <c r="F15" i="1"/>
  <c r="R15" i="1" s="1"/>
  <c r="A616" i="1"/>
  <c r="A15" i="1"/>
  <c r="K16" i="1"/>
  <c r="S16" i="1" s="1"/>
  <c r="A652" i="1"/>
  <c r="A547" i="1"/>
  <c r="A24" i="10"/>
  <c r="K525" i="1"/>
  <c r="S525" i="1" s="1"/>
  <c r="K10" i="1"/>
  <c r="S10" i="1" s="1"/>
  <c r="K526" i="1"/>
  <c r="S526" i="1" s="1"/>
  <c r="K293" i="1"/>
  <c r="S293" i="1" s="1"/>
  <c r="R826" i="1"/>
  <c r="H12" i="1"/>
  <c r="F12" i="1" s="1"/>
  <c r="A12" i="1" s="1"/>
  <c r="F293" i="1"/>
  <c r="R293" i="1" s="1"/>
  <c r="A549" i="1"/>
  <c r="K292" i="1"/>
  <c r="S292" i="1" s="1"/>
  <c r="A1073" i="1"/>
  <c r="R1073" i="1"/>
  <c r="K15" i="1"/>
  <c r="S15" i="1" s="1"/>
  <c r="K524" i="1"/>
  <c r="S524" i="1" s="1"/>
  <c r="K6" i="1"/>
  <c r="S6" i="1" s="1"/>
  <c r="H6" i="1"/>
  <c r="F6" i="1" s="1"/>
  <c r="R616" i="1"/>
  <c r="O521" i="1"/>
  <c r="O520" i="1" s="1"/>
  <c r="K8" i="1"/>
  <c r="S8" i="1" s="1"/>
  <c r="O5" i="1"/>
  <c r="O4" i="1" s="1"/>
  <c r="K9" i="1"/>
  <c r="R292" i="1"/>
  <c r="N520" i="1"/>
  <c r="F525" i="1"/>
  <c r="R529" i="1"/>
  <c r="R827" i="1"/>
  <c r="I521" i="1"/>
  <c r="I520" i="1" s="1"/>
  <c r="F527" i="1"/>
  <c r="R527" i="1" s="1"/>
  <c r="F7" i="1"/>
  <c r="R7" i="1" s="1"/>
  <c r="I5" i="1"/>
  <c r="I4" i="1" s="1"/>
  <c r="R928" i="1"/>
  <c r="F820" i="1"/>
  <c r="F821" i="1"/>
  <c r="G521" i="1"/>
  <c r="G520" i="1" s="1"/>
  <c r="R23" i="1"/>
  <c r="F13" i="1"/>
  <c r="A13" i="1" s="1"/>
  <c r="A26" i="1"/>
  <c r="A24" i="1"/>
  <c r="R831" i="1"/>
  <c r="A831" i="1"/>
  <c r="R830" i="1"/>
  <c r="A830" i="1"/>
  <c r="R18" i="1"/>
  <c r="G5" i="1"/>
  <c r="G4" i="1" s="1"/>
  <c r="K528" i="1"/>
  <c r="S528" i="1" s="1"/>
  <c r="L521" i="1"/>
  <c r="L520" i="1" s="1"/>
  <c r="M521" i="1"/>
  <c r="M520" i="1" s="1"/>
  <c r="K531" i="1"/>
  <c r="S531" i="1" s="1"/>
  <c r="K527" i="1"/>
  <c r="S527" i="1" s="1"/>
  <c r="S523" i="1"/>
  <c r="F17" i="1"/>
  <c r="A17" i="1" s="1"/>
  <c r="S9" i="1"/>
  <c r="E11" i="1"/>
  <c r="E544" i="1"/>
  <c r="K530" i="1"/>
  <c r="S530" i="1" s="1"/>
  <c r="L544" i="1"/>
  <c r="K544" i="1" s="1"/>
  <c r="K545" i="1"/>
  <c r="S545" i="1" s="1"/>
  <c r="R329" i="1"/>
  <c r="A329" i="1"/>
  <c r="L820" i="1"/>
  <c r="K820" i="1" s="1"/>
  <c r="S820" i="1" s="1"/>
  <c r="K821" i="1"/>
  <c r="S821" i="1" s="1"/>
  <c r="E7" i="1"/>
  <c r="E521" i="1"/>
  <c r="E520" i="1" s="1"/>
  <c r="K14" i="1"/>
  <c r="S14" i="1" s="1"/>
  <c r="A701" i="1"/>
  <c r="R701" i="1"/>
  <c r="A822" i="1"/>
  <c r="R822" i="1"/>
  <c r="K11" i="1"/>
  <c r="M5" i="1"/>
  <c r="M4" i="1" s="1"/>
  <c r="A528" i="1"/>
  <c r="R528" i="1"/>
  <c r="A530" i="1"/>
  <c r="R530" i="1"/>
  <c r="A40" i="1"/>
  <c r="R40" i="1"/>
  <c r="A617" i="1"/>
  <c r="R552" i="1"/>
  <c r="R546" i="1"/>
  <c r="A41" i="1"/>
  <c r="N5" i="1"/>
  <c r="N4" i="1" s="1"/>
  <c r="D521" i="1"/>
  <c r="D520" i="1" s="1"/>
  <c r="A292" i="1"/>
  <c r="F11" i="1"/>
  <c r="H14" i="1"/>
  <c r="F14" i="1" s="1"/>
  <c r="D14" i="1"/>
  <c r="R554" i="1"/>
  <c r="D6" i="1"/>
  <c r="L5" i="1"/>
  <c r="A25" i="7"/>
  <c r="A25" i="8"/>
  <c r="A25" i="10"/>
  <c r="A11" i="6"/>
  <c r="J11" i="6"/>
  <c r="E25" i="6"/>
  <c r="A24" i="6"/>
  <c r="J25" i="8"/>
  <c r="A24" i="8"/>
  <c r="A24" i="7"/>
  <c r="A653" i="1"/>
  <c r="R653" i="1"/>
  <c r="A7" i="1"/>
  <c r="R523" i="1"/>
  <c r="A929" i="1"/>
  <c r="R929" i="1"/>
  <c r="A869" i="1"/>
  <c r="R869" i="1"/>
  <c r="R868" i="1"/>
  <c r="A868" i="1"/>
  <c r="F545" i="1"/>
  <c r="H544" i="1"/>
  <c r="F544" i="1" s="1"/>
  <c r="A748" i="1"/>
  <c r="R748" i="1"/>
  <c r="H10" i="1"/>
  <c r="F10" i="1" s="1"/>
  <c r="F526" i="1"/>
  <c r="H521" i="1"/>
  <c r="H520" i="1" s="1"/>
  <c r="F524" i="1"/>
  <c r="R548" i="1"/>
  <c r="A548" i="1"/>
  <c r="R749" i="1"/>
  <c r="A749" i="1"/>
  <c r="J521" i="1"/>
  <c r="J520" i="1" s="1"/>
  <c r="J8" i="1"/>
  <c r="J5" i="1" s="1"/>
  <c r="J4" i="1" s="1"/>
  <c r="A550" i="1"/>
  <c r="R550" i="1"/>
  <c r="A19" i="1"/>
  <c r="R19" i="1"/>
  <c r="H16" i="1"/>
  <c r="F16" i="1" s="1"/>
  <c r="R16" i="1" s="1"/>
  <c r="A100" i="1"/>
  <c r="R100" i="1"/>
  <c r="A25" i="1"/>
  <c r="R25" i="1"/>
  <c r="A21" i="1"/>
  <c r="R21" i="1"/>
  <c r="A101" i="1"/>
  <c r="R101" i="1"/>
  <c r="R13" i="1"/>
  <c r="F9" i="1"/>
  <c r="R522" i="1" l="1"/>
  <c r="R12" i="1"/>
  <c r="A16" i="1"/>
  <c r="A293" i="1"/>
  <c r="K520" i="1"/>
  <c r="S520" i="1" s="1"/>
  <c r="E5" i="1"/>
  <c r="E4" i="1" s="1"/>
  <c r="A527" i="1"/>
  <c r="S11" i="1"/>
  <c r="A525" i="1"/>
  <c r="R525" i="1"/>
  <c r="K521" i="1"/>
  <c r="S521" i="1" s="1"/>
  <c r="R820" i="1"/>
  <c r="A820" i="1"/>
  <c r="A821" i="1"/>
  <c r="R821" i="1"/>
  <c r="R17" i="1"/>
  <c r="A14" i="1"/>
  <c r="S7" i="1"/>
  <c r="S544" i="1"/>
  <c r="D5" i="1"/>
  <c r="D4" i="1" s="1"/>
  <c r="R6" i="1"/>
  <c r="R11" i="1"/>
  <c r="A11" i="1"/>
  <c r="L4" i="1"/>
  <c r="K4" i="1" s="1"/>
  <c r="S4" i="1" s="1"/>
  <c r="K5" i="1"/>
  <c r="S5" i="1" s="1"/>
  <c r="R14" i="1"/>
  <c r="A6" i="1"/>
  <c r="J25" i="6"/>
  <c r="A25" i="6"/>
  <c r="H5" i="1"/>
  <c r="H4" i="1" s="1"/>
  <c r="F4" i="1" s="1"/>
  <c r="F520" i="1"/>
  <c r="A520" i="1" s="1"/>
  <c r="A524" i="1"/>
  <c r="R524" i="1"/>
  <c r="A10" i="1"/>
  <c r="R10" i="1"/>
  <c r="R545" i="1"/>
  <c r="A545" i="1"/>
  <c r="F8" i="1"/>
  <c r="R526" i="1"/>
  <c r="A526" i="1"/>
  <c r="A544" i="1"/>
  <c r="R544" i="1"/>
  <c r="F521" i="1"/>
  <c r="A9" i="1"/>
  <c r="R9" i="1"/>
  <c r="F5" i="1" l="1"/>
  <c r="A5" i="1" s="1"/>
  <c r="R520" i="1"/>
  <c r="R8" i="1"/>
  <c r="A8" i="1"/>
  <c r="R521" i="1"/>
  <c r="A521" i="1"/>
  <c r="R4" i="1"/>
  <c r="A4" i="1"/>
  <c r="R5" i="1" l="1"/>
  <c r="G527" i="11" l="1"/>
  <c r="G11" i="11" s="1"/>
  <c r="G533" i="11"/>
  <c r="F533" i="11" s="1"/>
  <c r="A533" i="11" s="1"/>
  <c r="G532" i="11"/>
  <c r="F532" i="11" s="1"/>
  <c r="F539" i="11"/>
  <c r="R539" i="11" s="1"/>
  <c r="F527" i="11" l="1"/>
  <c r="A539" i="11"/>
  <c r="R532" i="11"/>
  <c r="A532" i="11"/>
  <c r="G5" i="11"/>
  <c r="F11" i="11"/>
  <c r="G521" i="11"/>
  <c r="R533" i="11"/>
  <c r="L527" i="11" l="1"/>
  <c r="L533" i="11"/>
  <c r="K539" i="11"/>
  <c r="S539" i="11" s="1"/>
  <c r="A527" i="11"/>
  <c r="R527" i="11"/>
  <c r="G4" i="11"/>
  <c r="F4" i="11" s="1"/>
  <c r="F5" i="11"/>
  <c r="G520" i="11"/>
  <c r="F520" i="11" s="1"/>
  <c r="F521" i="11"/>
  <c r="A11" i="11"/>
  <c r="R11" i="11"/>
  <c r="L532" i="11" l="1"/>
  <c r="K532" i="11" s="1"/>
  <c r="S532" i="11" s="1"/>
  <c r="K533" i="11"/>
  <c r="S533" i="11" s="1"/>
  <c r="L11" i="11"/>
  <c r="L521" i="11"/>
  <c r="K527" i="11"/>
  <c r="S527" i="11" s="1"/>
  <c r="R520" i="11"/>
  <c r="A520" i="11"/>
  <c r="A5" i="11"/>
  <c r="R5" i="11"/>
  <c r="R4" i="11"/>
  <c r="A4" i="11"/>
  <c r="R521" i="11"/>
  <c r="A521" i="11"/>
  <c r="L520" i="11" l="1"/>
  <c r="K520" i="11" s="1"/>
  <c r="S520" i="11" s="1"/>
  <c r="K521" i="11"/>
  <c r="S521" i="11" s="1"/>
  <c r="L5" i="11"/>
  <c r="K11" i="11"/>
  <c r="S11" i="11" s="1"/>
  <c r="L4" i="11" l="1"/>
  <c r="K4" i="11" s="1"/>
  <c r="S4" i="11" s="1"/>
  <c r="K5" i="11"/>
  <c r="S5" i="11" s="1"/>
</calcChain>
</file>

<file path=xl/comments1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84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88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  <comment ref="G106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დამთავრდება დედოფლისწყარო და გადასარიცხი იქნება სრულად, გამოცხადდება აღჭურვის ტენდერი</t>
        </r>
      </text>
    </comment>
    <comment ref="H106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სამუშაოებიდან გამომდინარე ძირითადი დატვირთვა მოდის I, II კვარტლებზე</t>
        </r>
      </text>
    </comment>
  </commentList>
</comments>
</file>

<file path=xl/comments2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84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88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  <comment ref="G106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დამთავრდება დედოფლისწყარო და გადასარიცხი იქნება სრულად, გამოცხადდება აღჭურვის ტენდერი</t>
        </r>
      </text>
    </comment>
    <comment ref="H106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სამუშაოებიდან გამომდინარე ძირითადი დატვირთვა მოდის I, II კვარტლებზე</t>
        </r>
      </text>
    </comment>
  </commentList>
</comments>
</file>

<file path=xl/sharedStrings.xml><?xml version="1.0" encoding="utf-8"?>
<sst xmlns="http://schemas.openxmlformats.org/spreadsheetml/2006/main" count="7702" uniqueCount="232">
  <si>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</si>
  <si>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</si>
  <si>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</si>
  <si>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</si>
  <si>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</si>
  <si>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</si>
  <si>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</si>
  <si>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</si>
  <si>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</si>
  <si>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</si>
  <si>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</si>
  <si>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</si>
  <si>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</si>
  <si>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</si>
  <si>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</si>
  <si>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</si>
  <si>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</si>
  <si>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</si>
  <si>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</si>
  <si>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</si>
  <si>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</si>
  <si>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</si>
  <si>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</si>
  <si>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</si>
  <si>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</si>
  <si>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</si>
  <si>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</si>
  <si>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</si>
  <si>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</si>
  <si>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</si>
  <si>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</si>
  <si>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</si>
  <si>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</si>
  <si>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</si>
  <si>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</si>
  <si>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</si>
  <si>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</si>
  <si>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</si>
  <si>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</si>
  <si>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</si>
  <si>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</si>
  <si>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</si>
  <si>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</si>
  <si>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</si>
  <si>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</si>
  <si>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</si>
  <si>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</si>
  <si>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</si>
  <si>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</si>
  <si>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</si>
  <si>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</si>
  <si>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</si>
  <si>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</si>
  <si>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</si>
  <si>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</si>
  <si>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</si>
  <si>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</si>
  <si>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</si>
  <si>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</si>
  <si>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</si>
  <si>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</si>
  <si>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</si>
  <si>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</si>
  <si>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</si>
  <si>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</si>
  <si>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</si>
  <si>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</si>
  <si>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</si>
  <si>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</si>
  <si>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</si>
  <si>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</si>
  <si>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</si>
  <si>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</si>
  <si>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</si>
  <si>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</si>
  <si>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</si>
  <si>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</si>
  <si>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</si>
  <si>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</si>
  <si>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</si>
  <si>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</si>
  <si>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</si>
  <si>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</si>
  <si>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</si>
  <si>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</si>
  <si>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</si>
  <si>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</si>
  <si>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</si>
  <si>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</si>
  <si>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</si>
  <si>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</si>
  <si>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</si>
  <si>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</si>
  <si>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</si>
  <si>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</si>
  <si>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</si>
  <si>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</si>
  <si>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</si>
  <si>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</si>
  <si>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</si>
  <si>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</si>
  <si>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</si>
  <si>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</si>
  <si>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</si>
  <si>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</si>
  <si>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</si>
  <si>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</si>
  <si>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</si>
  <si>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</si>
  <si>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</si>
  <si>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</si>
  <si>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</si>
  <si>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</si>
  <si>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</si>
  <si>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</si>
  <si>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</si>
  <si>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</si>
  <si>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</si>
  <si>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</si>
  <si>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</si>
  <si>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</si>
  <si>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</si>
  <si>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</si>
  <si>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</si>
  <si>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</si>
  <si>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</si>
  <si>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</si>
  <si>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</si>
  <si>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</si>
  <si>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</si>
  <si>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</si>
  <si>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</si>
  <si>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</si>
  <si>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</si>
  <si>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</si>
  <si>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</si>
  <si>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</si>
  <si>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</si>
  <si>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</si>
  <si>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</si>
  <si>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</si>
  <si>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</si>
  <si>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</si>
  <si>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</si>
  <si>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</si>
  <si>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</si>
  <si>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</si>
  <si>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</si>
  <si>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</si>
  <si>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35 03 04 01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</si>
  <si>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განათლების რეფორმის მხარდაჭერა</t>
    </r>
  </si>
  <si>
    <t>35 03 04 02</t>
  </si>
  <si>
    <r>
      <rPr>
        <b/>
        <sz val="11"/>
        <color rgb="FF000000"/>
        <rFont val="Sylfaen"/>
        <family val="1"/>
        <charset val="204"/>
      </rPr>
  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  </r>
  </si>
  <si>
    <t>35 03 05</t>
  </si>
  <si>
    <r>
      <rPr>
        <b/>
        <sz val="11"/>
        <color rgb="FF000000"/>
        <rFont val="Sylfaen"/>
        <family val="1"/>
        <charset val="204"/>
      </rPr>
  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  </r>
  </si>
  <si>
    <t>35 03 06</t>
  </si>
  <si>
    <r>
      <rPr>
        <b/>
        <sz val="11"/>
        <color rgb="FF000000"/>
        <rFont val="Sylfaen"/>
        <family val="1"/>
        <charset val="204"/>
      </rPr>
      <t>ჯანმრთელობის დაზღვევა</t>
    </r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</si>
  <si>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</si>
  <si>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</si>
  <si>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</si>
  <si>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</si>
  <si>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</si>
  <si>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</si>
  <si>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</si>
  <si>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</si>
  <si>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</si>
  <si>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</si>
  <si>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</si>
  <si>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</si>
  <si>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</si>
  <si>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</si>
  <si>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</si>
  <si>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</si>
  <si>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</si>
  <si>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</si>
  <si>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</si>
  <si>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</si>
  <si>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</si>
  <si>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</si>
  <si>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</si>
  <si>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</si>
  <si>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</si>
  <si>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</si>
  <si>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</si>
  <si>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</si>
  <si>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</si>
  <si>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</si>
  <si>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</si>
  <si>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</si>
  <si>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</si>
  <si>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</si>
  <si>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</si>
  <si>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</si>
  <si>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</si>
  <si>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</si>
  <si>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</si>
  <si>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</si>
  <si>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</si>
  <si>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</si>
  <si>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</si>
  <si>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</si>
  <si>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</si>
  <si>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</si>
  <si>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</si>
  <si>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</si>
  <si>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</si>
  <si>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</si>
  <si>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</si>
  <si>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</si>
  <si>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</si>
  <si>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</si>
  <si>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</si>
  <si>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</si>
  <si>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</si>
  <si>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</si>
  <si>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</si>
  <si>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</si>
  <si>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</si>
  <si>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</si>
  <si>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</si>
  <si>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</si>
  <si>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</si>
  <si>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</si>
  <si>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</si>
  <si>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</si>
  <si>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</si>
  <si>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</si>
  <si>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</si>
  <si>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(საკუთარი/სხვა) სახსრები კონტროლი</t>
  </si>
  <si>
    <t>სახელმწიფო ბიუჯეტი კონტროლი</t>
  </si>
  <si>
    <t>კანონმდებლობით ნებადართული (საკუთარის/სხვა) სახსრები კონტროლი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</si>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</sst>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3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  <family val="1"/>
    </font>
    <font>
      <b/>
      <sz val="12"/>
      <color rgb="FFFF000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64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 applyAlignment="1">
      <alignment vertical="center"/>
    </xf>
    <xf numFmtId="0" fontId="28" fillId="3" borderId="2" xfId="0" applyNumberFormat="1" applyFont="1" applyFill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vertical="center" wrapText="1" readingOrder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" xfId="0" applyNumberFormat="1" applyFont="1" applyFill="1" applyBorder="1" applyAlignment="1" applyProtection="1">
      <alignment horizontal="center" vertical="center" wrapText="1"/>
    </xf>
    <xf numFmtId="164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5" borderId="2" xfId="0" applyNumberFormat="1" applyFont="1" applyFill="1" applyBorder="1" applyAlignment="1" applyProtection="1">
      <alignment horizontal="center" vertical="center" wrapText="1"/>
    </xf>
    <xf numFmtId="164" fontId="18" fillId="5" borderId="2" xfId="0" applyNumberFormat="1" applyFont="1" applyFill="1" applyBorder="1" applyAlignment="1">
      <alignment horizontal="center" vertical="center" wrapText="1"/>
    </xf>
    <xf numFmtId="164" fontId="22" fillId="5" borderId="2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8" fillId="6" borderId="2" xfId="0" applyNumberFormat="1" applyFont="1" applyFill="1" applyBorder="1" applyAlignment="1" applyProtection="1">
      <alignment horizontal="center" vertical="center" wrapText="1"/>
    </xf>
    <xf numFmtId="164" fontId="18" fillId="6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133"/>
  <sheetViews>
    <sheetView showGridLines="0" tabSelected="1" view="pageBreakPreview" zoomScaleNormal="100" zoomScaleSheetLayoutView="100" workbookViewId="0">
      <pane xSplit="3" ySplit="4" topLeftCell="F520" activePane="bottomRight" state="frozen"/>
      <selection pane="topRight" activeCell="D1" sqref="D1"/>
      <selection pane="bottomLeft" activeCell="A5" sqref="A5"/>
      <selection pane="bottomRight" activeCell="G545" sqref="G545"/>
    </sheetView>
  </sheetViews>
  <sheetFormatPr defaultColWidth="8.85546875" defaultRowHeight="15" x14ac:dyDescent="0.25"/>
  <cols>
    <col min="1" max="1" width="2.5703125" style="4" customWidth="1"/>
    <col min="2" max="2" width="15.7109375" style="5" customWidth="1"/>
    <col min="3" max="3" width="39.5703125" style="5" customWidth="1"/>
    <col min="4" max="4" width="18.42578125" style="5" hidden="1" customWidth="1"/>
    <col min="5" max="5" width="14.42578125" style="5" hidden="1" customWidth="1"/>
    <col min="6" max="6" width="18.7109375" style="6" customWidth="1"/>
    <col min="7" max="7" width="16.85546875" style="6" customWidth="1"/>
    <col min="8" max="8" width="17.140625" style="6" customWidth="1"/>
    <col min="9" max="9" width="17.5703125" style="6" customWidth="1"/>
    <col min="10" max="10" width="16.140625" style="6" customWidth="1"/>
    <col min="11" max="11" width="19" style="6" customWidth="1"/>
    <col min="12" max="15" width="13.42578125" style="6" customWidth="1"/>
    <col min="16" max="16" width="3.42578125" style="5" customWidth="1"/>
    <col min="17" max="17" width="8.85546875" style="5"/>
    <col min="18" max="18" width="8.85546875" style="5" customWidth="1"/>
    <col min="19" max="19" width="8.5703125" style="5" customWidth="1"/>
    <col min="20" max="16384" width="8.85546875" style="5"/>
  </cols>
  <sheetData>
    <row r="1" spans="1:19" ht="18" customHeight="1" x14ac:dyDescent="0.25">
      <c r="A1" s="12"/>
      <c r="B1" s="17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19" ht="30" customHeight="1" x14ac:dyDescent="0.25">
      <c r="A2" s="12"/>
      <c r="B2" s="47" t="s">
        <v>17</v>
      </c>
      <c r="C2" s="49" t="s">
        <v>0</v>
      </c>
      <c r="D2" s="51" t="s">
        <v>229</v>
      </c>
      <c r="E2" s="51" t="s">
        <v>230</v>
      </c>
      <c r="F2" s="52" t="s">
        <v>172</v>
      </c>
      <c r="G2" s="52"/>
      <c r="H2" s="52"/>
      <c r="I2" s="52"/>
      <c r="J2" s="52"/>
      <c r="K2" s="53" t="s">
        <v>174</v>
      </c>
      <c r="L2" s="53"/>
      <c r="M2" s="53"/>
      <c r="N2" s="53"/>
      <c r="O2" s="53"/>
      <c r="P2" s="11"/>
      <c r="Q2" s="11"/>
    </row>
    <row r="3" spans="1:19" ht="36" customHeight="1" x14ac:dyDescent="0.25">
      <c r="A3" s="12"/>
      <c r="B3" s="48"/>
      <c r="C3" s="50"/>
      <c r="D3" s="51"/>
      <c r="E3" s="51"/>
      <c r="F3" s="39" t="s">
        <v>173</v>
      </c>
      <c r="G3" s="39" t="s">
        <v>13</v>
      </c>
      <c r="H3" s="39" t="s">
        <v>14</v>
      </c>
      <c r="I3" s="39" t="s">
        <v>15</v>
      </c>
      <c r="J3" s="39" t="s">
        <v>16</v>
      </c>
      <c r="K3" s="41" t="s">
        <v>173</v>
      </c>
      <c r="L3" s="41" t="s">
        <v>13</v>
      </c>
      <c r="M3" s="41" t="s">
        <v>14</v>
      </c>
      <c r="N3" s="41" t="s">
        <v>15</v>
      </c>
      <c r="O3" s="41" t="s">
        <v>16</v>
      </c>
      <c r="P3" s="11"/>
      <c r="Q3" s="11"/>
    </row>
    <row r="4" spans="1:19" ht="45" customHeight="1" thickBot="1" x14ac:dyDescent="0.3">
      <c r="A4" s="3" t="str">
        <f>IF((D4+F4+G4+H4+J4+I4)&gt;0,"a","b")</f>
        <v>a</v>
      </c>
      <c r="B4" s="37" t="s">
        <v>18</v>
      </c>
      <c r="C4" s="38" t="s">
        <v>223</v>
      </c>
      <c r="D4" s="14">
        <f>D5+D13+D14+D15</f>
        <v>3162000000</v>
      </c>
      <c r="E4" s="14">
        <f>E5+E13+E14+E15</f>
        <v>900000</v>
      </c>
      <c r="F4" s="40">
        <f>G4+H4+I4+J4</f>
        <v>3162000000</v>
      </c>
      <c r="G4" s="40">
        <f t="shared" ref="G4:J4" si="0">G5+G13+G14+G15</f>
        <v>761938600</v>
      </c>
      <c r="H4" s="40">
        <f t="shared" si="0"/>
        <v>773460500</v>
      </c>
      <c r="I4" s="40">
        <f t="shared" si="0"/>
        <v>816842800</v>
      </c>
      <c r="J4" s="40">
        <f t="shared" si="0"/>
        <v>809758100</v>
      </c>
      <c r="K4" s="42">
        <f>L4+M4+N4+O4</f>
        <v>6785100</v>
      </c>
      <c r="L4" s="42">
        <f t="shared" ref="L4:O4" si="1">L5+L13+L14+L15</f>
        <v>6093500</v>
      </c>
      <c r="M4" s="42">
        <f t="shared" si="1"/>
        <v>241300</v>
      </c>
      <c r="N4" s="42">
        <f t="shared" si="1"/>
        <v>244200</v>
      </c>
      <c r="O4" s="42">
        <f t="shared" si="1"/>
        <v>206100</v>
      </c>
      <c r="P4" s="5" t="s">
        <v>159</v>
      </c>
      <c r="R4" s="33">
        <f>D4-F4</f>
        <v>0</v>
      </c>
      <c r="S4" s="36">
        <f>E4-K4</f>
        <v>-5885100</v>
      </c>
    </row>
    <row r="5" spans="1:19" ht="19.5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5">
        <f>D6+D7+D8+D9+D10+D11+D12</f>
        <v>3134162000</v>
      </c>
      <c r="E5" s="15">
        <f>E6+E7+E8+E9+E10+E11+E12</f>
        <v>894000</v>
      </c>
      <c r="F5" s="20">
        <f t="shared" ref="F5:F68" si="3">G5+H5+I5+J5</f>
        <v>3134162000</v>
      </c>
      <c r="G5" s="20">
        <f t="shared" ref="G5:J5" si="4">G6+G7+G8+G9+G10+G11+G12</f>
        <v>758588400</v>
      </c>
      <c r="H5" s="20">
        <f t="shared" si="4"/>
        <v>761583300</v>
      </c>
      <c r="I5" s="20">
        <f t="shared" si="4"/>
        <v>806330500</v>
      </c>
      <c r="J5" s="20">
        <f t="shared" si="4"/>
        <v>807659800</v>
      </c>
      <c r="K5" s="20">
        <f t="shared" ref="K5:K68" si="5">L5+M5+N5+O5</f>
        <v>6779100</v>
      </c>
      <c r="L5" s="20">
        <f t="shared" ref="L5:O5" si="6">L6+L7+L8+L9+L10+L11+L12</f>
        <v>6093500</v>
      </c>
      <c r="M5" s="20">
        <f t="shared" si="6"/>
        <v>241300</v>
      </c>
      <c r="N5" s="20">
        <f t="shared" si="6"/>
        <v>238200</v>
      </c>
      <c r="O5" s="20">
        <f t="shared" si="6"/>
        <v>206100</v>
      </c>
      <c r="P5" s="5" t="s">
        <v>159</v>
      </c>
      <c r="R5" s="33">
        <f t="shared" ref="R5:R68" si="7">D5-F5</f>
        <v>0</v>
      </c>
      <c r="S5" s="36">
        <f t="shared" ref="S5:S68" si="8">E5-K5</f>
        <v>-5885100</v>
      </c>
    </row>
    <row r="6" spans="1:19" ht="19.5" thickTop="1" thickBot="1" x14ac:dyDescent="0.3">
      <c r="A6" s="3" t="str">
        <f t="shared" si="2"/>
        <v>a</v>
      </c>
      <c r="B6" s="1" t="s">
        <v>1</v>
      </c>
      <c r="C6" s="7" t="s">
        <v>3</v>
      </c>
      <c r="D6" s="15">
        <f t="shared" ref="D6:E15" si="9">D18+D294+D522+D1062+D1074</f>
        <v>31491000</v>
      </c>
      <c r="E6" s="15">
        <f t="shared" si="9"/>
        <v>450000</v>
      </c>
      <c r="F6" s="20">
        <f t="shared" si="3"/>
        <v>31491000</v>
      </c>
      <c r="G6" s="20">
        <f t="shared" ref="G6:J15" si="10">G18+G294+G522+G1062+G1074</f>
        <v>7805200</v>
      </c>
      <c r="H6" s="20">
        <f t="shared" si="10"/>
        <v>7940300</v>
      </c>
      <c r="I6" s="20">
        <f t="shared" si="10"/>
        <v>7940200</v>
      </c>
      <c r="J6" s="20">
        <f t="shared" si="10"/>
        <v>7805300</v>
      </c>
      <c r="K6" s="20">
        <f t="shared" si="5"/>
        <v>585100</v>
      </c>
      <c r="L6" s="20">
        <f t="shared" ref="L6:O15" si="11">L18+L294+L522+L1062+L1074</f>
        <v>247600</v>
      </c>
      <c r="M6" s="20">
        <f t="shared" si="11"/>
        <v>112500</v>
      </c>
      <c r="N6" s="20">
        <f t="shared" si="11"/>
        <v>112500</v>
      </c>
      <c r="O6" s="20">
        <f t="shared" si="11"/>
        <v>112500</v>
      </c>
      <c r="P6" s="5" t="s">
        <v>159</v>
      </c>
      <c r="R6" s="33">
        <f t="shared" si="7"/>
        <v>0</v>
      </c>
      <c r="S6" s="36">
        <f t="shared" si="8"/>
        <v>-135100</v>
      </c>
    </row>
    <row r="7" spans="1:19" ht="19.5" thickTop="1" thickBot="1" x14ac:dyDescent="0.3">
      <c r="A7" s="3" t="str">
        <f t="shared" si="2"/>
        <v>a</v>
      </c>
      <c r="B7" s="1" t="s">
        <v>1</v>
      </c>
      <c r="C7" s="7" t="s">
        <v>4</v>
      </c>
      <c r="D7" s="15">
        <f t="shared" si="9"/>
        <v>78122000</v>
      </c>
      <c r="E7" s="15">
        <f t="shared" si="9"/>
        <v>423000</v>
      </c>
      <c r="F7" s="20">
        <f t="shared" si="3"/>
        <v>78122000</v>
      </c>
      <c r="G7" s="20">
        <f t="shared" si="10"/>
        <v>18304900</v>
      </c>
      <c r="H7" s="20">
        <f t="shared" si="10"/>
        <v>21739300</v>
      </c>
      <c r="I7" s="20">
        <f t="shared" si="10"/>
        <v>18621500</v>
      </c>
      <c r="J7" s="20">
        <f t="shared" si="10"/>
        <v>19456300</v>
      </c>
      <c r="K7" s="20">
        <f t="shared" si="5"/>
        <v>423000</v>
      </c>
      <c r="L7" s="20">
        <f t="shared" si="11"/>
        <v>91400</v>
      </c>
      <c r="M7" s="20">
        <f t="shared" si="11"/>
        <v>121300</v>
      </c>
      <c r="N7" s="20">
        <f t="shared" si="11"/>
        <v>120200</v>
      </c>
      <c r="O7" s="20">
        <f t="shared" si="11"/>
        <v>90100</v>
      </c>
      <c r="P7" s="5" t="s">
        <v>159</v>
      </c>
      <c r="R7" s="33">
        <f t="shared" si="7"/>
        <v>0</v>
      </c>
      <c r="S7" s="36">
        <f t="shared" si="8"/>
        <v>0</v>
      </c>
    </row>
    <row r="8" spans="1:19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5">
        <f t="shared" si="9"/>
        <v>0</v>
      </c>
      <c r="E8" s="15">
        <f t="shared" si="9"/>
        <v>0</v>
      </c>
      <c r="F8" s="20">
        <f t="shared" si="3"/>
        <v>0</v>
      </c>
      <c r="G8" s="20">
        <f t="shared" si="10"/>
        <v>0</v>
      </c>
      <c r="H8" s="20">
        <f t="shared" si="10"/>
        <v>0</v>
      </c>
      <c r="I8" s="20">
        <f t="shared" si="10"/>
        <v>0</v>
      </c>
      <c r="J8" s="20">
        <f t="shared" si="10"/>
        <v>0</v>
      </c>
      <c r="K8" s="20">
        <f t="shared" si="5"/>
        <v>0</v>
      </c>
      <c r="L8" s="20">
        <f t="shared" si="11"/>
        <v>0</v>
      </c>
      <c r="M8" s="20">
        <f t="shared" si="11"/>
        <v>0</v>
      </c>
      <c r="N8" s="20">
        <f t="shared" si="11"/>
        <v>0</v>
      </c>
      <c r="O8" s="20">
        <f t="shared" si="11"/>
        <v>0</v>
      </c>
      <c r="P8" s="5" t="s">
        <v>159</v>
      </c>
      <c r="R8" s="33">
        <f t="shared" si="7"/>
        <v>0</v>
      </c>
      <c r="S8" s="36">
        <f t="shared" si="8"/>
        <v>0</v>
      </c>
    </row>
    <row r="9" spans="1:19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5">
        <f t="shared" si="9"/>
        <v>0</v>
      </c>
      <c r="E9" s="15">
        <f t="shared" si="9"/>
        <v>0</v>
      </c>
      <c r="F9" s="20">
        <f t="shared" si="3"/>
        <v>0</v>
      </c>
      <c r="G9" s="20">
        <f t="shared" si="10"/>
        <v>0</v>
      </c>
      <c r="H9" s="20">
        <f t="shared" si="10"/>
        <v>0</v>
      </c>
      <c r="I9" s="20">
        <f t="shared" si="10"/>
        <v>0</v>
      </c>
      <c r="J9" s="20">
        <f t="shared" si="10"/>
        <v>0</v>
      </c>
      <c r="K9" s="20">
        <f t="shared" si="5"/>
        <v>0</v>
      </c>
      <c r="L9" s="20">
        <f t="shared" si="11"/>
        <v>0</v>
      </c>
      <c r="M9" s="20">
        <f t="shared" si="11"/>
        <v>0</v>
      </c>
      <c r="N9" s="20">
        <f t="shared" si="11"/>
        <v>0</v>
      </c>
      <c r="O9" s="20">
        <f t="shared" si="11"/>
        <v>0</v>
      </c>
      <c r="P9" s="5" t="s">
        <v>159</v>
      </c>
      <c r="R9" s="33">
        <f t="shared" si="7"/>
        <v>0</v>
      </c>
      <c r="S9" s="36">
        <f t="shared" si="8"/>
        <v>0</v>
      </c>
    </row>
    <row r="10" spans="1:19" ht="19.5" thickTop="1" thickBot="1" x14ac:dyDescent="0.3">
      <c r="A10" s="3" t="str">
        <f t="shared" si="2"/>
        <v>a</v>
      </c>
      <c r="B10" s="1" t="s">
        <v>1</v>
      </c>
      <c r="C10" s="7" t="s">
        <v>7</v>
      </c>
      <c r="D10" s="15">
        <f t="shared" si="9"/>
        <v>2078000</v>
      </c>
      <c r="E10" s="15">
        <f t="shared" si="9"/>
        <v>1000</v>
      </c>
      <c r="F10" s="20">
        <f t="shared" si="3"/>
        <v>2078000</v>
      </c>
      <c r="G10" s="20">
        <f t="shared" si="10"/>
        <v>0</v>
      </c>
      <c r="H10" s="20">
        <f t="shared" si="10"/>
        <v>25000</v>
      </c>
      <c r="I10" s="20">
        <f t="shared" si="10"/>
        <v>2053000</v>
      </c>
      <c r="J10" s="20">
        <f t="shared" si="10"/>
        <v>0</v>
      </c>
      <c r="K10" s="20">
        <f t="shared" si="5"/>
        <v>1000</v>
      </c>
      <c r="L10" s="20">
        <f t="shared" si="11"/>
        <v>0</v>
      </c>
      <c r="M10" s="20">
        <f t="shared" si="11"/>
        <v>1000</v>
      </c>
      <c r="N10" s="20">
        <f t="shared" si="11"/>
        <v>0</v>
      </c>
      <c r="O10" s="20">
        <f t="shared" si="11"/>
        <v>0</v>
      </c>
      <c r="P10" s="5" t="s">
        <v>159</v>
      </c>
      <c r="R10" s="33">
        <f t="shared" si="7"/>
        <v>0</v>
      </c>
      <c r="S10" s="36">
        <f t="shared" si="8"/>
        <v>0</v>
      </c>
    </row>
    <row r="11" spans="1:19" ht="19.5" thickTop="1" thickBot="1" x14ac:dyDescent="0.3">
      <c r="A11" s="3" t="str">
        <f t="shared" si="2"/>
        <v>a</v>
      </c>
      <c r="B11" s="1" t="s">
        <v>1</v>
      </c>
      <c r="C11" s="7" t="s">
        <v>8</v>
      </c>
      <c r="D11" s="15">
        <f t="shared" si="9"/>
        <v>3014450000</v>
      </c>
      <c r="E11" s="15">
        <f t="shared" si="9"/>
        <v>0</v>
      </c>
      <c r="F11" s="20">
        <f t="shared" si="3"/>
        <v>3014450000</v>
      </c>
      <c r="G11" s="20">
        <f t="shared" si="10"/>
        <v>730909800</v>
      </c>
      <c r="H11" s="20">
        <f t="shared" si="10"/>
        <v>728308000</v>
      </c>
      <c r="I11" s="20">
        <f t="shared" si="10"/>
        <v>775239400</v>
      </c>
      <c r="J11" s="20">
        <f t="shared" si="10"/>
        <v>779992800</v>
      </c>
      <c r="K11" s="20">
        <f t="shared" si="5"/>
        <v>5750000</v>
      </c>
      <c r="L11" s="20">
        <f t="shared" si="11"/>
        <v>5750000</v>
      </c>
      <c r="M11" s="20">
        <f t="shared" si="11"/>
        <v>0</v>
      </c>
      <c r="N11" s="20">
        <f t="shared" si="11"/>
        <v>0</v>
      </c>
      <c r="O11" s="20">
        <f t="shared" si="11"/>
        <v>0</v>
      </c>
      <c r="P11" s="5" t="s">
        <v>159</v>
      </c>
      <c r="R11" s="33">
        <f t="shared" si="7"/>
        <v>0</v>
      </c>
      <c r="S11" s="36">
        <f t="shared" si="8"/>
        <v>-5750000</v>
      </c>
    </row>
    <row r="12" spans="1:19" ht="19.5" thickTop="1" thickBot="1" x14ac:dyDescent="0.3">
      <c r="A12" s="3" t="str">
        <f t="shared" si="2"/>
        <v>a</v>
      </c>
      <c r="B12" s="1" t="s">
        <v>1</v>
      </c>
      <c r="C12" s="7" t="s">
        <v>9</v>
      </c>
      <c r="D12" s="15">
        <f t="shared" si="9"/>
        <v>8021000</v>
      </c>
      <c r="E12" s="15">
        <f t="shared" si="9"/>
        <v>20000</v>
      </c>
      <c r="F12" s="20">
        <f t="shared" si="3"/>
        <v>8021000</v>
      </c>
      <c r="G12" s="20">
        <f t="shared" si="10"/>
        <v>1568500</v>
      </c>
      <c r="H12" s="20">
        <f t="shared" si="10"/>
        <v>3570700</v>
      </c>
      <c r="I12" s="20">
        <f t="shared" si="10"/>
        <v>2476400</v>
      </c>
      <c r="J12" s="20">
        <f t="shared" si="10"/>
        <v>405400</v>
      </c>
      <c r="K12" s="20">
        <f t="shared" si="5"/>
        <v>20000</v>
      </c>
      <c r="L12" s="20">
        <f t="shared" si="11"/>
        <v>4500</v>
      </c>
      <c r="M12" s="20">
        <f t="shared" si="11"/>
        <v>6500</v>
      </c>
      <c r="N12" s="20">
        <f t="shared" si="11"/>
        <v>5500</v>
      </c>
      <c r="O12" s="20">
        <f t="shared" si="11"/>
        <v>3500</v>
      </c>
      <c r="P12" s="5" t="s">
        <v>159</v>
      </c>
      <c r="R12" s="33">
        <f t="shared" si="7"/>
        <v>0</v>
      </c>
      <c r="S12" s="36">
        <f t="shared" si="8"/>
        <v>0</v>
      </c>
    </row>
    <row r="13" spans="1:19" ht="19.5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5">
        <f t="shared" si="9"/>
        <v>27838000</v>
      </c>
      <c r="E13" s="15">
        <f t="shared" si="9"/>
        <v>6000</v>
      </c>
      <c r="F13" s="20">
        <f t="shared" si="3"/>
        <v>27838000</v>
      </c>
      <c r="G13" s="20">
        <f t="shared" si="10"/>
        <v>3350200</v>
      </c>
      <c r="H13" s="20">
        <f t="shared" si="10"/>
        <v>11877200</v>
      </c>
      <c r="I13" s="20">
        <f t="shared" si="10"/>
        <v>10512300</v>
      </c>
      <c r="J13" s="20">
        <f t="shared" si="10"/>
        <v>2098300</v>
      </c>
      <c r="K13" s="20">
        <f t="shared" si="5"/>
        <v>6000</v>
      </c>
      <c r="L13" s="20">
        <f t="shared" si="11"/>
        <v>0</v>
      </c>
      <c r="M13" s="20">
        <f t="shared" si="11"/>
        <v>0</v>
      </c>
      <c r="N13" s="20">
        <f t="shared" si="11"/>
        <v>6000</v>
      </c>
      <c r="O13" s="20">
        <f t="shared" si="11"/>
        <v>0</v>
      </c>
      <c r="P13" s="5" t="s">
        <v>159</v>
      </c>
      <c r="R13" s="33">
        <f t="shared" si="7"/>
        <v>0</v>
      </c>
      <c r="S13" s="36">
        <f t="shared" si="8"/>
        <v>0</v>
      </c>
    </row>
    <row r="14" spans="1:19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5">
        <f t="shared" si="9"/>
        <v>0</v>
      </c>
      <c r="E14" s="15">
        <f t="shared" si="9"/>
        <v>0</v>
      </c>
      <c r="F14" s="20">
        <f t="shared" si="3"/>
        <v>0</v>
      </c>
      <c r="G14" s="20">
        <f t="shared" si="10"/>
        <v>0</v>
      </c>
      <c r="H14" s="20">
        <f t="shared" si="10"/>
        <v>0</v>
      </c>
      <c r="I14" s="20">
        <f t="shared" si="10"/>
        <v>0</v>
      </c>
      <c r="J14" s="20">
        <f t="shared" si="10"/>
        <v>0</v>
      </c>
      <c r="K14" s="20">
        <f t="shared" si="5"/>
        <v>0</v>
      </c>
      <c r="L14" s="20">
        <f t="shared" si="11"/>
        <v>0</v>
      </c>
      <c r="M14" s="20">
        <f t="shared" si="11"/>
        <v>0</v>
      </c>
      <c r="N14" s="20">
        <f t="shared" si="11"/>
        <v>0</v>
      </c>
      <c r="O14" s="20">
        <f t="shared" si="11"/>
        <v>0</v>
      </c>
      <c r="P14" s="5" t="s">
        <v>159</v>
      </c>
      <c r="R14" s="33">
        <f t="shared" si="7"/>
        <v>0</v>
      </c>
      <c r="S14" s="36">
        <f t="shared" si="8"/>
        <v>0</v>
      </c>
    </row>
    <row r="15" spans="1:19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5">
        <f t="shared" si="9"/>
        <v>0</v>
      </c>
      <c r="E15" s="15">
        <f t="shared" si="9"/>
        <v>0</v>
      </c>
      <c r="F15" s="20">
        <f t="shared" si="3"/>
        <v>0</v>
      </c>
      <c r="G15" s="20">
        <f t="shared" si="10"/>
        <v>0</v>
      </c>
      <c r="H15" s="20">
        <f t="shared" si="10"/>
        <v>0</v>
      </c>
      <c r="I15" s="20">
        <f t="shared" si="10"/>
        <v>0</v>
      </c>
      <c r="J15" s="20">
        <f t="shared" si="10"/>
        <v>0</v>
      </c>
      <c r="K15" s="20">
        <f t="shared" si="5"/>
        <v>0</v>
      </c>
      <c r="L15" s="20">
        <f t="shared" si="11"/>
        <v>0</v>
      </c>
      <c r="M15" s="20">
        <f t="shared" si="11"/>
        <v>0</v>
      </c>
      <c r="N15" s="20">
        <f t="shared" si="11"/>
        <v>0</v>
      </c>
      <c r="O15" s="20">
        <f t="shared" si="11"/>
        <v>0</v>
      </c>
      <c r="P15" s="5" t="s">
        <v>159</v>
      </c>
      <c r="R15" s="33">
        <f t="shared" si="7"/>
        <v>0</v>
      </c>
      <c r="S15" s="36">
        <f t="shared" si="8"/>
        <v>0</v>
      </c>
    </row>
    <row r="16" spans="1:19" ht="46.5" thickTop="1" thickBot="1" x14ac:dyDescent="0.3">
      <c r="A16" s="3" t="str">
        <f t="shared" si="2"/>
        <v>a</v>
      </c>
      <c r="B16" s="37" t="s">
        <v>19</v>
      </c>
      <c r="C16" s="38" t="s">
        <v>224</v>
      </c>
      <c r="D16" s="14">
        <f>D17+D25+D26+D27</f>
        <v>51500000</v>
      </c>
      <c r="E16" s="14">
        <f>E17+E25+E26+E27</f>
        <v>900000</v>
      </c>
      <c r="F16" s="40">
        <f t="shared" si="3"/>
        <v>51500000</v>
      </c>
      <c r="G16" s="40">
        <f t="shared" ref="G16:J16" si="12">G17+G25+G26+G27</f>
        <v>11516300</v>
      </c>
      <c r="H16" s="40">
        <f t="shared" si="12"/>
        <v>12764900</v>
      </c>
      <c r="I16" s="40">
        <f t="shared" si="12"/>
        <v>14727000</v>
      </c>
      <c r="J16" s="40">
        <f t="shared" si="12"/>
        <v>12491800</v>
      </c>
      <c r="K16" s="14">
        <f t="shared" si="5"/>
        <v>1035100</v>
      </c>
      <c r="L16" s="14">
        <f t="shared" ref="L16:O16" si="13">L17+L25+L26+L27</f>
        <v>343500</v>
      </c>
      <c r="M16" s="14">
        <f t="shared" si="13"/>
        <v>241300</v>
      </c>
      <c r="N16" s="14">
        <f t="shared" si="13"/>
        <v>244200</v>
      </c>
      <c r="O16" s="14">
        <f t="shared" si="13"/>
        <v>206100</v>
      </c>
      <c r="P16" s="5" t="s">
        <v>159</v>
      </c>
      <c r="Q16" s="5" t="s">
        <v>160</v>
      </c>
      <c r="R16" s="33">
        <f t="shared" si="7"/>
        <v>0</v>
      </c>
      <c r="S16" s="36">
        <f t="shared" si="8"/>
        <v>-135100</v>
      </c>
    </row>
    <row r="17" spans="1:19" ht="19.5" thickTop="1" thickBot="1" x14ac:dyDescent="0.3">
      <c r="A17" s="3" t="str">
        <f t="shared" si="2"/>
        <v>a</v>
      </c>
      <c r="B17" s="1" t="s">
        <v>1</v>
      </c>
      <c r="C17" s="7" t="s">
        <v>2</v>
      </c>
      <c r="D17" s="15">
        <f>D18+D19+D20+D21+D22+D23+D24</f>
        <v>50713000</v>
      </c>
      <c r="E17" s="15">
        <f>E18+E19+E20+E21+E22+E23+E24</f>
        <v>894000</v>
      </c>
      <c r="F17" s="20">
        <f t="shared" si="3"/>
        <v>50713000</v>
      </c>
      <c r="G17" s="20">
        <f t="shared" ref="G17:J17" si="14">G18+G19+G20+G21+G22+G23+G24</f>
        <v>11405000</v>
      </c>
      <c r="H17" s="20">
        <f t="shared" si="14"/>
        <v>12446200</v>
      </c>
      <c r="I17" s="20">
        <f t="shared" si="14"/>
        <v>14478200</v>
      </c>
      <c r="J17" s="20">
        <f t="shared" si="14"/>
        <v>12383600</v>
      </c>
      <c r="K17" s="20">
        <f t="shared" si="5"/>
        <v>1029100</v>
      </c>
      <c r="L17" s="20">
        <f t="shared" ref="L17:O17" si="15">L18+L19+L20+L21+L22+L23+L24</f>
        <v>343500</v>
      </c>
      <c r="M17" s="20">
        <f t="shared" si="15"/>
        <v>241300</v>
      </c>
      <c r="N17" s="20">
        <f t="shared" si="15"/>
        <v>238200</v>
      </c>
      <c r="O17" s="20">
        <f t="shared" si="15"/>
        <v>206100</v>
      </c>
      <c r="P17" s="5" t="s">
        <v>159</v>
      </c>
      <c r="Q17" s="5" t="s">
        <v>160</v>
      </c>
      <c r="R17" s="33">
        <f t="shared" si="7"/>
        <v>0</v>
      </c>
      <c r="S17" s="36">
        <f t="shared" si="8"/>
        <v>-135100</v>
      </c>
    </row>
    <row r="18" spans="1:19" ht="19.5" thickTop="1" thickBot="1" x14ac:dyDescent="0.3">
      <c r="A18" s="3" t="str">
        <f t="shared" si="2"/>
        <v>a</v>
      </c>
      <c r="B18" s="1" t="s">
        <v>1</v>
      </c>
      <c r="C18" s="7" t="s">
        <v>3</v>
      </c>
      <c r="D18" s="15">
        <f t="shared" ref="D18:J27" si="16">D30+D42+D90+D102+D246+D258+D270+D282</f>
        <v>31491000</v>
      </c>
      <c r="E18" s="15">
        <f t="shared" si="16"/>
        <v>450000</v>
      </c>
      <c r="F18" s="20">
        <f t="shared" si="3"/>
        <v>31491000</v>
      </c>
      <c r="G18" s="20">
        <f t="shared" si="16"/>
        <v>7805200</v>
      </c>
      <c r="H18" s="20">
        <f t="shared" si="16"/>
        <v>7940300</v>
      </c>
      <c r="I18" s="20">
        <f t="shared" si="16"/>
        <v>7940200</v>
      </c>
      <c r="J18" s="20">
        <f t="shared" si="16"/>
        <v>7805300</v>
      </c>
      <c r="K18" s="20">
        <f t="shared" si="5"/>
        <v>585100</v>
      </c>
      <c r="L18" s="20">
        <f t="shared" ref="L18:O27" si="17">L30+L42+L90+L102+L246+L258+L270+L282</f>
        <v>247600</v>
      </c>
      <c r="M18" s="20">
        <f t="shared" si="17"/>
        <v>112500</v>
      </c>
      <c r="N18" s="20">
        <f t="shared" si="17"/>
        <v>112500</v>
      </c>
      <c r="O18" s="20">
        <f t="shared" si="17"/>
        <v>112500</v>
      </c>
      <c r="P18" s="5" t="s">
        <v>159</v>
      </c>
      <c r="Q18" s="5" t="s">
        <v>160</v>
      </c>
      <c r="R18" s="33">
        <f t="shared" si="7"/>
        <v>0</v>
      </c>
      <c r="S18" s="36">
        <f t="shared" si="8"/>
        <v>-135100</v>
      </c>
    </row>
    <row r="19" spans="1:19" ht="19.5" thickTop="1" thickBot="1" x14ac:dyDescent="0.3">
      <c r="A19" s="3" t="str">
        <f t="shared" si="2"/>
        <v>a</v>
      </c>
      <c r="B19" s="1" t="s">
        <v>1</v>
      </c>
      <c r="C19" s="7" t="s">
        <v>4</v>
      </c>
      <c r="D19" s="15">
        <f t="shared" si="16"/>
        <v>16660000</v>
      </c>
      <c r="E19" s="15">
        <f t="shared" si="16"/>
        <v>423000</v>
      </c>
      <c r="F19" s="20">
        <f t="shared" si="3"/>
        <v>16660000</v>
      </c>
      <c r="G19" s="20">
        <f t="shared" si="16"/>
        <v>3469300</v>
      </c>
      <c r="H19" s="20">
        <f t="shared" si="16"/>
        <v>4351700</v>
      </c>
      <c r="I19" s="20">
        <f t="shared" si="16"/>
        <v>4356600</v>
      </c>
      <c r="J19" s="20">
        <f t="shared" si="16"/>
        <v>4482400</v>
      </c>
      <c r="K19" s="20">
        <f t="shared" si="5"/>
        <v>423000</v>
      </c>
      <c r="L19" s="20">
        <f t="shared" si="17"/>
        <v>91400</v>
      </c>
      <c r="M19" s="20">
        <f t="shared" si="17"/>
        <v>121300</v>
      </c>
      <c r="N19" s="20">
        <f t="shared" si="17"/>
        <v>120200</v>
      </c>
      <c r="O19" s="20">
        <f t="shared" si="17"/>
        <v>90100</v>
      </c>
      <c r="P19" s="5" t="s">
        <v>159</v>
      </c>
      <c r="Q19" s="5" t="s">
        <v>160</v>
      </c>
      <c r="R19" s="33">
        <f t="shared" si="7"/>
        <v>0</v>
      </c>
      <c r="S19" s="36">
        <f t="shared" si="8"/>
        <v>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5">
        <f t="shared" si="16"/>
        <v>0</v>
      </c>
      <c r="E20" s="15">
        <f t="shared" si="16"/>
        <v>0</v>
      </c>
      <c r="F20" s="20">
        <f t="shared" si="3"/>
        <v>0</v>
      </c>
      <c r="G20" s="20">
        <f t="shared" si="16"/>
        <v>0</v>
      </c>
      <c r="H20" s="20">
        <f t="shared" si="16"/>
        <v>0</v>
      </c>
      <c r="I20" s="20">
        <f t="shared" si="16"/>
        <v>0</v>
      </c>
      <c r="J20" s="20">
        <f t="shared" si="16"/>
        <v>0</v>
      </c>
      <c r="K20" s="20">
        <f t="shared" si="5"/>
        <v>0</v>
      </c>
      <c r="L20" s="20">
        <f t="shared" si="17"/>
        <v>0</v>
      </c>
      <c r="M20" s="20">
        <f t="shared" si="17"/>
        <v>0</v>
      </c>
      <c r="N20" s="20">
        <f t="shared" si="17"/>
        <v>0</v>
      </c>
      <c r="O20" s="20">
        <f t="shared" si="17"/>
        <v>0</v>
      </c>
      <c r="P20" s="5" t="s">
        <v>159</v>
      </c>
      <c r="Q20" s="5" t="s">
        <v>160</v>
      </c>
      <c r="R20" s="33">
        <f t="shared" si="7"/>
        <v>0</v>
      </c>
      <c r="S20" s="36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5">
        <f t="shared" si="16"/>
        <v>0</v>
      </c>
      <c r="E21" s="15">
        <f t="shared" si="16"/>
        <v>0</v>
      </c>
      <c r="F21" s="20">
        <f t="shared" si="3"/>
        <v>0</v>
      </c>
      <c r="G21" s="20">
        <f t="shared" si="16"/>
        <v>0</v>
      </c>
      <c r="H21" s="20">
        <f t="shared" si="16"/>
        <v>0</v>
      </c>
      <c r="I21" s="20">
        <f t="shared" si="16"/>
        <v>0</v>
      </c>
      <c r="J21" s="20">
        <f t="shared" si="16"/>
        <v>0</v>
      </c>
      <c r="K21" s="20">
        <f t="shared" si="5"/>
        <v>0</v>
      </c>
      <c r="L21" s="20">
        <f t="shared" si="17"/>
        <v>0</v>
      </c>
      <c r="M21" s="20">
        <f t="shared" si="17"/>
        <v>0</v>
      </c>
      <c r="N21" s="20">
        <f t="shared" si="17"/>
        <v>0</v>
      </c>
      <c r="O21" s="20">
        <f t="shared" si="17"/>
        <v>0</v>
      </c>
      <c r="P21" s="5" t="s">
        <v>159</v>
      </c>
      <c r="Q21" s="5" t="s">
        <v>160</v>
      </c>
      <c r="R21" s="33">
        <f t="shared" si="7"/>
        <v>0</v>
      </c>
      <c r="S21" s="36">
        <f t="shared" si="8"/>
        <v>0</v>
      </c>
    </row>
    <row r="22" spans="1:19" ht="19.5" thickTop="1" thickBot="1" x14ac:dyDescent="0.3">
      <c r="A22" s="3" t="str">
        <f t="shared" si="2"/>
        <v>a</v>
      </c>
      <c r="B22" s="1" t="s">
        <v>1</v>
      </c>
      <c r="C22" s="7" t="s">
        <v>7</v>
      </c>
      <c r="D22" s="15">
        <f t="shared" si="16"/>
        <v>2078000</v>
      </c>
      <c r="E22" s="15">
        <f t="shared" si="16"/>
        <v>1000</v>
      </c>
      <c r="F22" s="20">
        <f t="shared" si="3"/>
        <v>2078000</v>
      </c>
      <c r="G22" s="20">
        <f t="shared" si="16"/>
        <v>0</v>
      </c>
      <c r="H22" s="20">
        <f t="shared" si="16"/>
        <v>25000</v>
      </c>
      <c r="I22" s="20">
        <f t="shared" si="16"/>
        <v>2053000</v>
      </c>
      <c r="J22" s="20">
        <f t="shared" si="16"/>
        <v>0</v>
      </c>
      <c r="K22" s="20">
        <f t="shared" si="5"/>
        <v>1000</v>
      </c>
      <c r="L22" s="20">
        <f t="shared" si="17"/>
        <v>0</v>
      </c>
      <c r="M22" s="20">
        <f t="shared" si="17"/>
        <v>1000</v>
      </c>
      <c r="N22" s="20">
        <f t="shared" si="17"/>
        <v>0</v>
      </c>
      <c r="O22" s="20">
        <f t="shared" si="17"/>
        <v>0</v>
      </c>
      <c r="P22" s="5" t="s">
        <v>159</v>
      </c>
      <c r="Q22" s="5" t="s">
        <v>160</v>
      </c>
      <c r="R22" s="33">
        <f t="shared" si="7"/>
        <v>0</v>
      </c>
      <c r="S22" s="36">
        <f t="shared" si="8"/>
        <v>0</v>
      </c>
    </row>
    <row r="23" spans="1:19" ht="19.5" thickTop="1" thickBot="1" x14ac:dyDescent="0.3">
      <c r="A23" s="3" t="str">
        <f t="shared" si="2"/>
        <v>a</v>
      </c>
      <c r="B23" s="1" t="s">
        <v>1</v>
      </c>
      <c r="C23" s="7" t="s">
        <v>8</v>
      </c>
      <c r="D23" s="15">
        <f t="shared" si="16"/>
        <v>307000</v>
      </c>
      <c r="E23" s="15">
        <f t="shared" si="16"/>
        <v>0</v>
      </c>
      <c r="F23" s="20">
        <f t="shared" si="3"/>
        <v>307000</v>
      </c>
      <c r="G23" s="20">
        <f t="shared" si="16"/>
        <v>100700</v>
      </c>
      <c r="H23" s="20">
        <f t="shared" si="16"/>
        <v>81700</v>
      </c>
      <c r="I23" s="20">
        <f t="shared" si="16"/>
        <v>60800</v>
      </c>
      <c r="J23" s="20">
        <f t="shared" si="16"/>
        <v>63800</v>
      </c>
      <c r="K23" s="20">
        <f t="shared" si="5"/>
        <v>0</v>
      </c>
      <c r="L23" s="20">
        <f t="shared" si="17"/>
        <v>0</v>
      </c>
      <c r="M23" s="20">
        <f t="shared" si="17"/>
        <v>0</v>
      </c>
      <c r="N23" s="20">
        <f t="shared" si="17"/>
        <v>0</v>
      </c>
      <c r="O23" s="20">
        <f t="shared" si="17"/>
        <v>0</v>
      </c>
      <c r="P23" s="5" t="s">
        <v>159</v>
      </c>
      <c r="Q23" s="5" t="s">
        <v>160</v>
      </c>
      <c r="R23" s="33">
        <f t="shared" si="7"/>
        <v>0</v>
      </c>
      <c r="S23" s="36">
        <f t="shared" si="8"/>
        <v>0</v>
      </c>
    </row>
    <row r="24" spans="1:19" ht="19.5" thickTop="1" thickBot="1" x14ac:dyDescent="0.3">
      <c r="A24" s="3" t="str">
        <f t="shared" si="2"/>
        <v>a</v>
      </c>
      <c r="B24" s="1" t="s">
        <v>1</v>
      </c>
      <c r="C24" s="7" t="s">
        <v>9</v>
      </c>
      <c r="D24" s="15">
        <f t="shared" si="16"/>
        <v>177000</v>
      </c>
      <c r="E24" s="15">
        <f t="shared" si="16"/>
        <v>20000</v>
      </c>
      <c r="F24" s="20">
        <f t="shared" si="3"/>
        <v>177000</v>
      </c>
      <c r="G24" s="20">
        <f t="shared" si="16"/>
        <v>29800</v>
      </c>
      <c r="H24" s="20">
        <f t="shared" si="16"/>
        <v>47500</v>
      </c>
      <c r="I24" s="20">
        <f t="shared" si="16"/>
        <v>67600</v>
      </c>
      <c r="J24" s="20">
        <f t="shared" si="16"/>
        <v>32100</v>
      </c>
      <c r="K24" s="20">
        <f t="shared" si="5"/>
        <v>20000</v>
      </c>
      <c r="L24" s="20">
        <f t="shared" si="17"/>
        <v>4500</v>
      </c>
      <c r="M24" s="20">
        <f t="shared" si="17"/>
        <v>6500</v>
      </c>
      <c r="N24" s="20">
        <f t="shared" si="17"/>
        <v>5500</v>
      </c>
      <c r="O24" s="20">
        <f t="shared" si="17"/>
        <v>3500</v>
      </c>
      <c r="P24" s="5" t="s">
        <v>159</v>
      </c>
      <c r="Q24" s="5" t="s">
        <v>160</v>
      </c>
      <c r="R24" s="33">
        <f t="shared" si="7"/>
        <v>0</v>
      </c>
      <c r="S24" s="36">
        <f t="shared" si="8"/>
        <v>0</v>
      </c>
    </row>
    <row r="25" spans="1:19" ht="19.5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5">
        <f t="shared" si="16"/>
        <v>787000</v>
      </c>
      <c r="E25" s="15">
        <f t="shared" si="16"/>
        <v>6000</v>
      </c>
      <c r="F25" s="20">
        <f t="shared" si="3"/>
        <v>787000</v>
      </c>
      <c r="G25" s="20">
        <f t="shared" si="16"/>
        <v>111300</v>
      </c>
      <c r="H25" s="20">
        <f t="shared" si="16"/>
        <v>318700</v>
      </c>
      <c r="I25" s="20">
        <f t="shared" si="16"/>
        <v>248800</v>
      </c>
      <c r="J25" s="20">
        <f t="shared" si="16"/>
        <v>108200</v>
      </c>
      <c r="K25" s="20">
        <f t="shared" si="5"/>
        <v>6000</v>
      </c>
      <c r="L25" s="20">
        <f t="shared" si="17"/>
        <v>0</v>
      </c>
      <c r="M25" s="20">
        <f t="shared" si="17"/>
        <v>0</v>
      </c>
      <c r="N25" s="20">
        <f t="shared" si="17"/>
        <v>6000</v>
      </c>
      <c r="O25" s="20">
        <f t="shared" si="17"/>
        <v>0</v>
      </c>
      <c r="P25" s="5" t="s">
        <v>159</v>
      </c>
      <c r="Q25" s="5" t="s">
        <v>160</v>
      </c>
      <c r="R25" s="33">
        <f t="shared" si="7"/>
        <v>0</v>
      </c>
      <c r="S25" s="36">
        <f t="shared" si="8"/>
        <v>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5">
        <f t="shared" si="16"/>
        <v>0</v>
      </c>
      <c r="E26" s="15">
        <f t="shared" si="16"/>
        <v>0</v>
      </c>
      <c r="F26" s="20">
        <f t="shared" si="3"/>
        <v>0</v>
      </c>
      <c r="G26" s="20">
        <f t="shared" si="16"/>
        <v>0</v>
      </c>
      <c r="H26" s="20">
        <f t="shared" si="16"/>
        <v>0</v>
      </c>
      <c r="I26" s="20">
        <f t="shared" si="16"/>
        <v>0</v>
      </c>
      <c r="J26" s="20">
        <f t="shared" si="16"/>
        <v>0</v>
      </c>
      <c r="K26" s="20">
        <f t="shared" si="5"/>
        <v>0</v>
      </c>
      <c r="L26" s="20">
        <f t="shared" si="17"/>
        <v>0</v>
      </c>
      <c r="M26" s="20">
        <f t="shared" si="17"/>
        <v>0</v>
      </c>
      <c r="N26" s="20">
        <f t="shared" si="17"/>
        <v>0</v>
      </c>
      <c r="O26" s="20">
        <f t="shared" si="17"/>
        <v>0</v>
      </c>
      <c r="P26" s="5" t="s">
        <v>159</v>
      </c>
      <c r="Q26" s="5" t="s">
        <v>160</v>
      </c>
      <c r="R26" s="33">
        <f t="shared" si="7"/>
        <v>0</v>
      </c>
      <c r="S26" s="36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5">
        <f t="shared" si="16"/>
        <v>0</v>
      </c>
      <c r="E27" s="15">
        <f t="shared" si="16"/>
        <v>0</v>
      </c>
      <c r="F27" s="20">
        <f t="shared" si="3"/>
        <v>0</v>
      </c>
      <c r="G27" s="20">
        <f t="shared" si="16"/>
        <v>0</v>
      </c>
      <c r="H27" s="20">
        <f t="shared" si="16"/>
        <v>0</v>
      </c>
      <c r="I27" s="20">
        <f t="shared" si="16"/>
        <v>0</v>
      </c>
      <c r="J27" s="20">
        <f t="shared" si="16"/>
        <v>0</v>
      </c>
      <c r="K27" s="20">
        <f t="shared" si="5"/>
        <v>0</v>
      </c>
      <c r="L27" s="20">
        <f t="shared" si="17"/>
        <v>0</v>
      </c>
      <c r="M27" s="20">
        <f t="shared" si="17"/>
        <v>0</v>
      </c>
      <c r="N27" s="20">
        <f t="shared" si="17"/>
        <v>0</v>
      </c>
      <c r="O27" s="20">
        <f t="shared" si="17"/>
        <v>0</v>
      </c>
      <c r="P27" s="5" t="s">
        <v>159</v>
      </c>
      <c r="Q27" s="5" t="s">
        <v>160</v>
      </c>
      <c r="R27" s="33">
        <f t="shared" si="7"/>
        <v>0</v>
      </c>
      <c r="S27" s="36">
        <f t="shared" si="8"/>
        <v>0</v>
      </c>
    </row>
    <row r="28" spans="1:19" ht="61.5" thickTop="1" thickBot="1" x14ac:dyDescent="0.3">
      <c r="A28" s="3" t="str">
        <f t="shared" si="2"/>
        <v>a</v>
      </c>
      <c r="B28" s="8" t="s">
        <v>20</v>
      </c>
      <c r="C28" s="9" t="s">
        <v>21</v>
      </c>
      <c r="D28" s="14">
        <f>D29+D37+D38+D39</f>
        <v>9414000</v>
      </c>
      <c r="E28" s="14">
        <f>E29+E37+E38+E39</f>
        <v>0</v>
      </c>
      <c r="F28" s="19">
        <f t="shared" si="3"/>
        <v>9414000</v>
      </c>
      <c r="G28" s="19">
        <f t="shared" ref="G28:J28" si="18">G29+G37+G38+G39</f>
        <v>1647300</v>
      </c>
      <c r="H28" s="19">
        <f t="shared" si="18"/>
        <v>1897200</v>
      </c>
      <c r="I28" s="19">
        <f t="shared" si="18"/>
        <v>3922300</v>
      </c>
      <c r="J28" s="19">
        <f t="shared" si="18"/>
        <v>1947200</v>
      </c>
      <c r="K28" s="19">
        <f t="shared" si="5"/>
        <v>135100</v>
      </c>
      <c r="L28" s="19">
        <f t="shared" ref="L28:O28" si="19">L29+L37+L38+L39</f>
        <v>135100</v>
      </c>
      <c r="M28" s="19">
        <f t="shared" si="19"/>
        <v>0</v>
      </c>
      <c r="N28" s="19">
        <f t="shared" si="19"/>
        <v>0</v>
      </c>
      <c r="O28" s="19">
        <f t="shared" si="19"/>
        <v>0</v>
      </c>
      <c r="P28" s="5" t="s">
        <v>159</v>
      </c>
      <c r="Q28" s="5" t="s">
        <v>160</v>
      </c>
      <c r="R28" s="33">
        <f t="shared" si="7"/>
        <v>0</v>
      </c>
      <c r="S28" s="36">
        <f t="shared" si="8"/>
        <v>-135100</v>
      </c>
    </row>
    <row r="29" spans="1:19" ht="19.5" thickTop="1" thickBot="1" x14ac:dyDescent="0.3">
      <c r="A29" s="3" t="str">
        <f t="shared" si="2"/>
        <v>a</v>
      </c>
      <c r="B29" s="1" t="s">
        <v>1</v>
      </c>
      <c r="C29" s="7" t="s">
        <v>2</v>
      </c>
      <c r="D29" s="15">
        <f>D30+D31+D32+D33+D34+D35+D36</f>
        <v>9321000</v>
      </c>
      <c r="E29" s="15">
        <f>E30+E31+E32+E33+E34+E35+E36</f>
        <v>0</v>
      </c>
      <c r="F29" s="20">
        <f t="shared" si="3"/>
        <v>9321000</v>
      </c>
      <c r="G29" s="20">
        <f t="shared" ref="G29:J29" si="20">G30+G31+G32+G33+G34+G35+G36</f>
        <v>1624000</v>
      </c>
      <c r="H29" s="20">
        <f t="shared" si="20"/>
        <v>1874000</v>
      </c>
      <c r="I29" s="20">
        <f t="shared" si="20"/>
        <v>3899000</v>
      </c>
      <c r="J29" s="20">
        <f t="shared" si="20"/>
        <v>1924000</v>
      </c>
      <c r="K29" s="20">
        <f t="shared" si="5"/>
        <v>135100</v>
      </c>
      <c r="L29" s="20">
        <f t="shared" ref="L29:O29" si="21">L30+L31+L32+L33+L34+L35+L36</f>
        <v>135100</v>
      </c>
      <c r="M29" s="20">
        <f t="shared" si="21"/>
        <v>0</v>
      </c>
      <c r="N29" s="20">
        <f t="shared" si="21"/>
        <v>0</v>
      </c>
      <c r="O29" s="20">
        <f t="shared" si="21"/>
        <v>0</v>
      </c>
      <c r="P29" s="5" t="s">
        <v>159</v>
      </c>
      <c r="Q29" s="5" t="s">
        <v>160</v>
      </c>
      <c r="R29" s="33">
        <f t="shared" si="7"/>
        <v>0</v>
      </c>
      <c r="S29" s="36">
        <f t="shared" si="8"/>
        <v>-135100</v>
      </c>
    </row>
    <row r="30" spans="1:19" ht="19.5" thickTop="1" thickBot="1" x14ac:dyDescent="0.3">
      <c r="A30" s="3" t="str">
        <f t="shared" si="2"/>
        <v>a</v>
      </c>
      <c r="B30" s="1" t="s">
        <v>1</v>
      </c>
      <c r="C30" s="7" t="s">
        <v>3</v>
      </c>
      <c r="D30" s="16">
        <v>4200000</v>
      </c>
      <c r="E30" s="16">
        <v>0</v>
      </c>
      <c r="F30" s="22">
        <f t="shared" si="3"/>
        <v>4200000</v>
      </c>
      <c r="G30" s="22">
        <v>1050000</v>
      </c>
      <c r="H30" s="22">
        <v>1050000</v>
      </c>
      <c r="I30" s="22">
        <v>1050000</v>
      </c>
      <c r="J30" s="22">
        <v>1050000</v>
      </c>
      <c r="K30" s="22">
        <f t="shared" si="5"/>
        <v>135100</v>
      </c>
      <c r="L30" s="22">
        <f>H18-G18</f>
        <v>135100</v>
      </c>
      <c r="M30" s="22"/>
      <c r="N30" s="22"/>
      <c r="O30" s="22"/>
      <c r="Q30" s="5" t="s">
        <v>160</v>
      </c>
      <c r="R30" s="33">
        <f t="shared" si="7"/>
        <v>0</v>
      </c>
      <c r="S30" s="36">
        <f t="shared" si="8"/>
        <v>-135100</v>
      </c>
    </row>
    <row r="31" spans="1:19" ht="19.5" thickTop="1" thickBot="1" x14ac:dyDescent="0.3">
      <c r="A31" s="3" t="str">
        <f t="shared" si="2"/>
        <v>a</v>
      </c>
      <c r="B31" s="1" t="s">
        <v>1</v>
      </c>
      <c r="C31" s="7" t="s">
        <v>4</v>
      </c>
      <c r="D31" s="16">
        <v>3000000</v>
      </c>
      <c r="E31" s="16">
        <v>0</v>
      </c>
      <c r="F31" s="22">
        <f t="shared" si="3"/>
        <v>3000000</v>
      </c>
      <c r="G31" s="22">
        <v>550000</v>
      </c>
      <c r="H31" s="22">
        <v>800000</v>
      </c>
      <c r="I31" s="21">
        <v>800000</v>
      </c>
      <c r="J31" s="22">
        <v>850000</v>
      </c>
      <c r="K31" s="22">
        <f t="shared" si="5"/>
        <v>0</v>
      </c>
      <c r="L31" s="22"/>
      <c r="M31" s="22"/>
      <c r="N31" s="21"/>
      <c r="O31" s="22"/>
      <c r="Q31" s="5" t="s">
        <v>160</v>
      </c>
      <c r="R31" s="33">
        <f t="shared" si="7"/>
        <v>0</v>
      </c>
      <c r="S31" s="36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6">
        <v>0</v>
      </c>
      <c r="E32" s="16">
        <v>0</v>
      </c>
      <c r="F32" s="22">
        <f t="shared" si="3"/>
        <v>0</v>
      </c>
      <c r="G32" s="22"/>
      <c r="H32" s="22"/>
      <c r="I32" s="21"/>
      <c r="J32" s="22"/>
      <c r="K32" s="22">
        <f t="shared" si="5"/>
        <v>0</v>
      </c>
      <c r="L32" s="22"/>
      <c r="M32" s="22"/>
      <c r="N32" s="21"/>
      <c r="O32" s="22"/>
      <c r="Q32" s="5" t="s">
        <v>160</v>
      </c>
      <c r="R32" s="33">
        <f t="shared" si="7"/>
        <v>0</v>
      </c>
      <c r="S32" s="36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6">
        <v>0</v>
      </c>
      <c r="E33" s="16">
        <v>0</v>
      </c>
      <c r="F33" s="22">
        <f t="shared" si="3"/>
        <v>0</v>
      </c>
      <c r="G33" s="22"/>
      <c r="H33" s="22"/>
      <c r="I33" s="21"/>
      <c r="J33" s="22"/>
      <c r="K33" s="22">
        <f t="shared" si="5"/>
        <v>0</v>
      </c>
      <c r="L33" s="22"/>
      <c r="M33" s="22"/>
      <c r="N33" s="21"/>
      <c r="O33" s="22"/>
      <c r="Q33" s="5" t="s">
        <v>160</v>
      </c>
      <c r="R33" s="33">
        <f t="shared" si="7"/>
        <v>0</v>
      </c>
      <c r="S33" s="36">
        <f t="shared" si="8"/>
        <v>0</v>
      </c>
    </row>
    <row r="34" spans="1:19" ht="19.5" thickTop="1" thickBot="1" x14ac:dyDescent="0.3">
      <c r="A34" s="3" t="str">
        <f t="shared" si="2"/>
        <v>a</v>
      </c>
      <c r="B34" s="1" t="s">
        <v>1</v>
      </c>
      <c r="C34" s="7" t="s">
        <v>7</v>
      </c>
      <c r="D34" s="16">
        <v>2025000</v>
      </c>
      <c r="E34" s="16">
        <v>0</v>
      </c>
      <c r="F34" s="22">
        <f t="shared" si="3"/>
        <v>2025000</v>
      </c>
      <c r="G34" s="22"/>
      <c r="H34" s="22"/>
      <c r="I34" s="21">
        <v>2025000</v>
      </c>
      <c r="J34" s="22"/>
      <c r="K34" s="22">
        <f t="shared" si="5"/>
        <v>0</v>
      </c>
      <c r="L34" s="22"/>
      <c r="M34" s="22"/>
      <c r="N34" s="21"/>
      <c r="O34" s="22"/>
      <c r="Q34" s="5" t="s">
        <v>160</v>
      </c>
      <c r="R34" s="33">
        <f t="shared" si="7"/>
        <v>0</v>
      </c>
      <c r="S34" s="36">
        <f t="shared" si="8"/>
        <v>0</v>
      </c>
    </row>
    <row r="35" spans="1:19" ht="19.5" thickTop="1" thickBot="1" x14ac:dyDescent="0.3">
      <c r="A35" s="3" t="str">
        <f t="shared" si="2"/>
        <v>a</v>
      </c>
      <c r="B35" s="1" t="s">
        <v>1</v>
      </c>
      <c r="C35" s="7" t="s">
        <v>8</v>
      </c>
      <c r="D35" s="16">
        <v>70000</v>
      </c>
      <c r="E35" s="16">
        <v>0</v>
      </c>
      <c r="F35" s="22">
        <f t="shared" si="3"/>
        <v>70000</v>
      </c>
      <c r="G35" s="22">
        <v>17500</v>
      </c>
      <c r="H35" s="22">
        <v>17500</v>
      </c>
      <c r="I35" s="22">
        <v>17500</v>
      </c>
      <c r="J35" s="22">
        <v>17500</v>
      </c>
      <c r="K35" s="22">
        <f t="shared" si="5"/>
        <v>0</v>
      </c>
      <c r="L35" s="22"/>
      <c r="M35" s="22"/>
      <c r="N35" s="22"/>
      <c r="O35" s="22"/>
      <c r="Q35" s="5" t="s">
        <v>160</v>
      </c>
      <c r="R35" s="33">
        <f t="shared" si="7"/>
        <v>0</v>
      </c>
      <c r="S35" s="36">
        <f t="shared" si="8"/>
        <v>0</v>
      </c>
    </row>
    <row r="36" spans="1:19" ht="19.5" thickTop="1" thickBot="1" x14ac:dyDescent="0.3">
      <c r="A36" s="3" t="str">
        <f t="shared" si="2"/>
        <v>a</v>
      </c>
      <c r="B36" s="1" t="s">
        <v>1</v>
      </c>
      <c r="C36" s="7" t="s">
        <v>9</v>
      </c>
      <c r="D36" s="16">
        <v>26000</v>
      </c>
      <c r="E36" s="16">
        <v>0</v>
      </c>
      <c r="F36" s="22">
        <f t="shared" si="3"/>
        <v>26000</v>
      </c>
      <c r="G36" s="22">
        <v>6500</v>
      </c>
      <c r="H36" s="22">
        <v>6500</v>
      </c>
      <c r="I36" s="22">
        <v>6500</v>
      </c>
      <c r="J36" s="22">
        <v>6500</v>
      </c>
      <c r="K36" s="22">
        <f t="shared" si="5"/>
        <v>0</v>
      </c>
      <c r="L36" s="22"/>
      <c r="M36" s="22"/>
      <c r="N36" s="22"/>
      <c r="O36" s="22"/>
      <c r="Q36" s="5" t="s">
        <v>160</v>
      </c>
      <c r="R36" s="33">
        <f t="shared" si="7"/>
        <v>0</v>
      </c>
      <c r="S36" s="36">
        <f t="shared" si="8"/>
        <v>0</v>
      </c>
    </row>
    <row r="37" spans="1:19" ht="19.5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6">
        <v>93000</v>
      </c>
      <c r="E37" s="16">
        <v>0</v>
      </c>
      <c r="F37" s="22">
        <f t="shared" si="3"/>
        <v>93000</v>
      </c>
      <c r="G37" s="22">
        <v>23300</v>
      </c>
      <c r="H37" s="22">
        <v>23200</v>
      </c>
      <c r="I37" s="22">
        <v>23300</v>
      </c>
      <c r="J37" s="22">
        <v>23200</v>
      </c>
      <c r="K37" s="22">
        <f t="shared" si="5"/>
        <v>0</v>
      </c>
      <c r="L37" s="22"/>
      <c r="M37" s="22"/>
      <c r="N37" s="22"/>
      <c r="O37" s="22"/>
      <c r="Q37" s="5" t="s">
        <v>160</v>
      </c>
      <c r="R37" s="33">
        <f t="shared" si="7"/>
        <v>0</v>
      </c>
      <c r="S37" s="36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6">
        <v>0</v>
      </c>
      <c r="E38" s="16">
        <v>0</v>
      </c>
      <c r="F38" s="22">
        <f t="shared" si="3"/>
        <v>0</v>
      </c>
      <c r="G38" s="22"/>
      <c r="H38" s="22"/>
      <c r="I38" s="21"/>
      <c r="J38" s="22"/>
      <c r="K38" s="22">
        <f t="shared" si="5"/>
        <v>0</v>
      </c>
      <c r="L38" s="22"/>
      <c r="M38" s="22"/>
      <c r="N38" s="21"/>
      <c r="O38" s="22"/>
      <c r="Q38" s="5" t="s">
        <v>160</v>
      </c>
      <c r="R38" s="33">
        <f t="shared" si="7"/>
        <v>0</v>
      </c>
      <c r="S38" s="36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6">
        <v>0</v>
      </c>
      <c r="E39" s="16">
        <v>0</v>
      </c>
      <c r="F39" s="22">
        <f t="shared" si="3"/>
        <v>0</v>
      </c>
      <c r="G39" s="22"/>
      <c r="H39" s="22"/>
      <c r="I39" s="21"/>
      <c r="J39" s="22"/>
      <c r="K39" s="22">
        <f t="shared" si="5"/>
        <v>0</v>
      </c>
      <c r="L39" s="22"/>
      <c r="M39" s="22"/>
      <c r="N39" s="21"/>
      <c r="O39" s="22"/>
      <c r="Q39" s="5" t="s">
        <v>160</v>
      </c>
      <c r="R39" s="33">
        <f t="shared" si="7"/>
        <v>0</v>
      </c>
      <c r="S39" s="36">
        <f t="shared" si="8"/>
        <v>0</v>
      </c>
    </row>
    <row r="40" spans="1:19" ht="31.5" thickTop="1" thickBot="1" x14ac:dyDescent="0.3">
      <c r="A40" s="3" t="str">
        <f t="shared" si="2"/>
        <v>a</v>
      </c>
      <c r="B40" s="8" t="s">
        <v>22</v>
      </c>
      <c r="C40" s="9" t="s">
        <v>23</v>
      </c>
      <c r="D40" s="14">
        <f>D41+D49+D50+D51</f>
        <v>3298000</v>
      </c>
      <c r="E40" s="14">
        <f>E41+E49+E50+E51</f>
        <v>0</v>
      </c>
      <c r="F40" s="19">
        <f t="shared" si="3"/>
        <v>3298000</v>
      </c>
      <c r="G40" s="19">
        <f t="shared" ref="G40:J40" si="22">G41+G49+G50+G51</f>
        <v>795500</v>
      </c>
      <c r="H40" s="19">
        <f t="shared" si="22"/>
        <v>821500</v>
      </c>
      <c r="I40" s="19">
        <f t="shared" si="22"/>
        <v>830500</v>
      </c>
      <c r="J40" s="19">
        <f t="shared" si="22"/>
        <v>850500</v>
      </c>
      <c r="K40" s="19">
        <f t="shared" si="5"/>
        <v>0</v>
      </c>
      <c r="L40" s="19">
        <f t="shared" ref="L40:O40" si="23">L41+L49+L50+L51</f>
        <v>0</v>
      </c>
      <c r="M40" s="19">
        <f t="shared" si="23"/>
        <v>0</v>
      </c>
      <c r="N40" s="19">
        <f t="shared" si="23"/>
        <v>0</v>
      </c>
      <c r="O40" s="19">
        <f t="shared" si="23"/>
        <v>0</v>
      </c>
      <c r="P40" s="5" t="s">
        <v>159</v>
      </c>
      <c r="Q40" s="5" t="s">
        <v>162</v>
      </c>
      <c r="R40" s="33">
        <f t="shared" si="7"/>
        <v>0</v>
      </c>
      <c r="S40" s="36">
        <f t="shared" si="8"/>
        <v>0</v>
      </c>
    </row>
    <row r="41" spans="1:19" ht="19.5" thickTop="1" thickBot="1" x14ac:dyDescent="0.3">
      <c r="A41" s="3" t="str">
        <f t="shared" si="2"/>
        <v>a</v>
      </c>
      <c r="B41" s="1" t="s">
        <v>1</v>
      </c>
      <c r="C41" s="7" t="s">
        <v>2</v>
      </c>
      <c r="D41" s="15">
        <f>D42+D43+D44+D45+D46+D47+D48</f>
        <v>3278000</v>
      </c>
      <c r="E41" s="15">
        <f>E42+E43+E44+E45+E46+E47+E48</f>
        <v>0</v>
      </c>
      <c r="F41" s="20">
        <f t="shared" si="3"/>
        <v>3278000</v>
      </c>
      <c r="G41" s="20">
        <f t="shared" ref="G41:J41" si="24">G42+G43+G44+G45+G46+G47+G48</f>
        <v>785500</v>
      </c>
      <c r="H41" s="20">
        <f t="shared" si="24"/>
        <v>811500</v>
      </c>
      <c r="I41" s="20">
        <f t="shared" si="24"/>
        <v>830500</v>
      </c>
      <c r="J41" s="20">
        <f t="shared" si="24"/>
        <v>850500</v>
      </c>
      <c r="K41" s="20">
        <f t="shared" si="5"/>
        <v>0</v>
      </c>
      <c r="L41" s="20">
        <f t="shared" ref="L41:O41" si="25">L42+L43+L44+L45+L46+L47+L48</f>
        <v>0</v>
      </c>
      <c r="M41" s="20">
        <f t="shared" si="25"/>
        <v>0</v>
      </c>
      <c r="N41" s="20">
        <f t="shared" si="25"/>
        <v>0</v>
      </c>
      <c r="O41" s="20">
        <f t="shared" si="25"/>
        <v>0</v>
      </c>
      <c r="P41" s="5" t="s">
        <v>159</v>
      </c>
      <c r="Q41" s="5" t="s">
        <v>162</v>
      </c>
      <c r="R41" s="33">
        <f t="shared" si="7"/>
        <v>0</v>
      </c>
      <c r="S41" s="36">
        <f t="shared" si="8"/>
        <v>0</v>
      </c>
    </row>
    <row r="42" spans="1:19" ht="19.5" thickTop="1" thickBot="1" x14ac:dyDescent="0.3">
      <c r="A42" s="3" t="str">
        <f t="shared" si="2"/>
        <v>a</v>
      </c>
      <c r="B42" s="1" t="s">
        <v>1</v>
      </c>
      <c r="C42" s="7" t="s">
        <v>3</v>
      </c>
      <c r="D42" s="15">
        <f t="shared" ref="D42:J51" si="26">D54+D66+D78</f>
        <v>2430000</v>
      </c>
      <c r="E42" s="15">
        <f t="shared" si="26"/>
        <v>0</v>
      </c>
      <c r="F42" s="20">
        <f t="shared" si="3"/>
        <v>2430000</v>
      </c>
      <c r="G42" s="20">
        <f t="shared" si="26"/>
        <v>607500</v>
      </c>
      <c r="H42" s="20">
        <f t="shared" si="26"/>
        <v>607500</v>
      </c>
      <c r="I42" s="20">
        <f t="shared" si="26"/>
        <v>607500</v>
      </c>
      <c r="J42" s="20">
        <f t="shared" si="26"/>
        <v>607500</v>
      </c>
      <c r="K42" s="20">
        <f t="shared" si="5"/>
        <v>0</v>
      </c>
      <c r="L42" s="20">
        <f t="shared" ref="L42:O51" si="27">L54+L66+L78</f>
        <v>0</v>
      </c>
      <c r="M42" s="20">
        <f t="shared" si="27"/>
        <v>0</v>
      </c>
      <c r="N42" s="20">
        <f t="shared" si="27"/>
        <v>0</v>
      </c>
      <c r="O42" s="20">
        <f t="shared" si="27"/>
        <v>0</v>
      </c>
      <c r="P42" s="5" t="s">
        <v>159</v>
      </c>
      <c r="Q42" s="5" t="s">
        <v>162</v>
      </c>
      <c r="R42" s="33">
        <f t="shared" si="7"/>
        <v>0</v>
      </c>
      <c r="S42" s="36">
        <f t="shared" si="8"/>
        <v>0</v>
      </c>
    </row>
    <row r="43" spans="1:19" ht="19.5" thickTop="1" thickBot="1" x14ac:dyDescent="0.3">
      <c r="A43" s="3" t="str">
        <f t="shared" si="2"/>
        <v>a</v>
      </c>
      <c r="B43" s="1" t="s">
        <v>1</v>
      </c>
      <c r="C43" s="7" t="s">
        <v>4</v>
      </c>
      <c r="D43" s="15">
        <f t="shared" si="26"/>
        <v>819000</v>
      </c>
      <c r="E43" s="15">
        <f t="shared" si="26"/>
        <v>0</v>
      </c>
      <c r="F43" s="20">
        <f t="shared" si="3"/>
        <v>819000</v>
      </c>
      <c r="G43" s="20">
        <f t="shared" si="26"/>
        <v>164000</v>
      </c>
      <c r="H43" s="20">
        <f t="shared" si="26"/>
        <v>195000</v>
      </c>
      <c r="I43" s="20">
        <f t="shared" si="26"/>
        <v>220000</v>
      </c>
      <c r="J43" s="20">
        <f t="shared" si="26"/>
        <v>240000</v>
      </c>
      <c r="K43" s="20">
        <f t="shared" si="5"/>
        <v>0</v>
      </c>
      <c r="L43" s="20">
        <f t="shared" si="27"/>
        <v>0</v>
      </c>
      <c r="M43" s="20">
        <f t="shared" si="27"/>
        <v>0</v>
      </c>
      <c r="N43" s="20">
        <f t="shared" si="27"/>
        <v>0</v>
      </c>
      <c r="O43" s="20">
        <f t="shared" si="27"/>
        <v>0</v>
      </c>
      <c r="P43" s="5" t="s">
        <v>159</v>
      </c>
      <c r="Q43" s="5" t="s">
        <v>162</v>
      </c>
      <c r="R43" s="33">
        <f t="shared" si="7"/>
        <v>0</v>
      </c>
      <c r="S43" s="36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5">
        <f t="shared" si="26"/>
        <v>0</v>
      </c>
      <c r="E44" s="15">
        <f t="shared" si="26"/>
        <v>0</v>
      </c>
      <c r="F44" s="20">
        <f t="shared" si="3"/>
        <v>0</v>
      </c>
      <c r="G44" s="20">
        <f t="shared" si="26"/>
        <v>0</v>
      </c>
      <c r="H44" s="20">
        <f t="shared" si="26"/>
        <v>0</v>
      </c>
      <c r="I44" s="20">
        <f t="shared" si="26"/>
        <v>0</v>
      </c>
      <c r="J44" s="20">
        <f t="shared" si="26"/>
        <v>0</v>
      </c>
      <c r="K44" s="20">
        <f t="shared" si="5"/>
        <v>0</v>
      </c>
      <c r="L44" s="20">
        <f t="shared" si="27"/>
        <v>0</v>
      </c>
      <c r="M44" s="20">
        <f t="shared" si="27"/>
        <v>0</v>
      </c>
      <c r="N44" s="20">
        <f t="shared" si="27"/>
        <v>0</v>
      </c>
      <c r="O44" s="20">
        <f t="shared" si="27"/>
        <v>0</v>
      </c>
      <c r="P44" s="5" t="s">
        <v>159</v>
      </c>
      <c r="Q44" s="5" t="s">
        <v>162</v>
      </c>
      <c r="R44" s="33">
        <f t="shared" si="7"/>
        <v>0</v>
      </c>
      <c r="S44" s="36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5">
        <f t="shared" si="26"/>
        <v>0</v>
      </c>
      <c r="E45" s="15">
        <f t="shared" si="26"/>
        <v>0</v>
      </c>
      <c r="F45" s="20">
        <f t="shared" si="3"/>
        <v>0</v>
      </c>
      <c r="G45" s="20">
        <f t="shared" si="26"/>
        <v>0</v>
      </c>
      <c r="H45" s="20">
        <f t="shared" si="26"/>
        <v>0</v>
      </c>
      <c r="I45" s="20">
        <f t="shared" si="26"/>
        <v>0</v>
      </c>
      <c r="J45" s="20">
        <f t="shared" si="26"/>
        <v>0</v>
      </c>
      <c r="K45" s="20">
        <f t="shared" si="5"/>
        <v>0</v>
      </c>
      <c r="L45" s="20">
        <f t="shared" si="27"/>
        <v>0</v>
      </c>
      <c r="M45" s="20">
        <f t="shared" si="27"/>
        <v>0</v>
      </c>
      <c r="N45" s="20">
        <f t="shared" si="27"/>
        <v>0</v>
      </c>
      <c r="O45" s="20">
        <f t="shared" si="27"/>
        <v>0</v>
      </c>
      <c r="P45" s="5" t="s">
        <v>159</v>
      </c>
      <c r="Q45" s="5" t="s">
        <v>162</v>
      </c>
      <c r="R45" s="33">
        <f t="shared" si="7"/>
        <v>0</v>
      </c>
      <c r="S45" s="36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5">
        <f t="shared" si="26"/>
        <v>0</v>
      </c>
      <c r="E46" s="15">
        <f t="shared" si="26"/>
        <v>0</v>
      </c>
      <c r="F46" s="20">
        <f t="shared" si="3"/>
        <v>0</v>
      </c>
      <c r="G46" s="20">
        <f t="shared" si="26"/>
        <v>0</v>
      </c>
      <c r="H46" s="20">
        <f t="shared" si="26"/>
        <v>0</v>
      </c>
      <c r="I46" s="20">
        <f t="shared" si="26"/>
        <v>0</v>
      </c>
      <c r="J46" s="20">
        <f t="shared" si="26"/>
        <v>0</v>
      </c>
      <c r="K46" s="20">
        <f t="shared" si="5"/>
        <v>0</v>
      </c>
      <c r="L46" s="20">
        <f t="shared" si="27"/>
        <v>0</v>
      </c>
      <c r="M46" s="20">
        <f t="shared" si="27"/>
        <v>0</v>
      </c>
      <c r="N46" s="20">
        <f t="shared" si="27"/>
        <v>0</v>
      </c>
      <c r="O46" s="20">
        <f t="shared" si="27"/>
        <v>0</v>
      </c>
      <c r="P46" s="5" t="s">
        <v>159</v>
      </c>
      <c r="Q46" s="5" t="s">
        <v>162</v>
      </c>
      <c r="R46" s="33">
        <f t="shared" si="7"/>
        <v>0</v>
      </c>
      <c r="S46" s="36">
        <f t="shared" si="8"/>
        <v>0</v>
      </c>
    </row>
    <row r="47" spans="1:19" ht="19.5" thickTop="1" thickBot="1" x14ac:dyDescent="0.3">
      <c r="A47" s="3" t="str">
        <f t="shared" si="2"/>
        <v>a</v>
      </c>
      <c r="B47" s="1" t="s">
        <v>1</v>
      </c>
      <c r="C47" s="7" t="s">
        <v>8</v>
      </c>
      <c r="D47" s="15">
        <f t="shared" si="26"/>
        <v>15000</v>
      </c>
      <c r="E47" s="15">
        <f t="shared" si="26"/>
        <v>0</v>
      </c>
      <c r="F47" s="20">
        <f t="shared" si="3"/>
        <v>15000</v>
      </c>
      <c r="G47" s="20">
        <f t="shared" si="26"/>
        <v>10000</v>
      </c>
      <c r="H47" s="20">
        <f t="shared" si="26"/>
        <v>5000</v>
      </c>
      <c r="I47" s="20">
        <f t="shared" si="26"/>
        <v>0</v>
      </c>
      <c r="J47" s="20">
        <f t="shared" si="26"/>
        <v>0</v>
      </c>
      <c r="K47" s="20">
        <f t="shared" si="5"/>
        <v>0</v>
      </c>
      <c r="L47" s="20">
        <f t="shared" si="27"/>
        <v>0</v>
      </c>
      <c r="M47" s="20">
        <f t="shared" si="27"/>
        <v>0</v>
      </c>
      <c r="N47" s="20">
        <f t="shared" si="27"/>
        <v>0</v>
      </c>
      <c r="O47" s="20">
        <f t="shared" si="27"/>
        <v>0</v>
      </c>
      <c r="P47" s="5" t="s">
        <v>159</v>
      </c>
      <c r="Q47" s="5" t="s">
        <v>162</v>
      </c>
      <c r="R47" s="33">
        <f t="shared" si="7"/>
        <v>0</v>
      </c>
      <c r="S47" s="36">
        <f t="shared" si="8"/>
        <v>0</v>
      </c>
    </row>
    <row r="48" spans="1:19" ht="19.5" thickTop="1" thickBot="1" x14ac:dyDescent="0.3">
      <c r="A48" s="3" t="str">
        <f t="shared" si="2"/>
        <v>a</v>
      </c>
      <c r="B48" s="1" t="s">
        <v>1</v>
      </c>
      <c r="C48" s="7" t="s">
        <v>9</v>
      </c>
      <c r="D48" s="15">
        <f t="shared" si="26"/>
        <v>14000</v>
      </c>
      <c r="E48" s="15">
        <f t="shared" si="26"/>
        <v>0</v>
      </c>
      <c r="F48" s="20">
        <f t="shared" si="3"/>
        <v>14000</v>
      </c>
      <c r="G48" s="20">
        <f t="shared" si="26"/>
        <v>4000</v>
      </c>
      <c r="H48" s="20">
        <f t="shared" si="26"/>
        <v>4000</v>
      </c>
      <c r="I48" s="20">
        <f t="shared" si="26"/>
        <v>3000</v>
      </c>
      <c r="J48" s="20">
        <f t="shared" si="26"/>
        <v>3000</v>
      </c>
      <c r="K48" s="20">
        <f t="shared" si="5"/>
        <v>0</v>
      </c>
      <c r="L48" s="20">
        <f t="shared" si="27"/>
        <v>0</v>
      </c>
      <c r="M48" s="20">
        <f t="shared" si="27"/>
        <v>0</v>
      </c>
      <c r="N48" s="20">
        <f t="shared" si="27"/>
        <v>0</v>
      </c>
      <c r="O48" s="20">
        <f t="shared" si="27"/>
        <v>0</v>
      </c>
      <c r="P48" s="5" t="s">
        <v>159</v>
      </c>
      <c r="Q48" s="5" t="s">
        <v>162</v>
      </c>
      <c r="R48" s="33">
        <f t="shared" si="7"/>
        <v>0</v>
      </c>
      <c r="S48" s="36">
        <f t="shared" si="8"/>
        <v>0</v>
      </c>
    </row>
    <row r="49" spans="1:19" ht="19.5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5">
        <f t="shared" si="26"/>
        <v>20000</v>
      </c>
      <c r="E49" s="15">
        <f t="shared" si="26"/>
        <v>0</v>
      </c>
      <c r="F49" s="20">
        <f t="shared" si="3"/>
        <v>20000</v>
      </c>
      <c r="G49" s="20">
        <f t="shared" si="26"/>
        <v>10000</v>
      </c>
      <c r="H49" s="20">
        <f t="shared" si="26"/>
        <v>10000</v>
      </c>
      <c r="I49" s="20">
        <f t="shared" si="26"/>
        <v>0</v>
      </c>
      <c r="J49" s="20">
        <f t="shared" si="26"/>
        <v>0</v>
      </c>
      <c r="K49" s="20">
        <f t="shared" si="5"/>
        <v>0</v>
      </c>
      <c r="L49" s="20">
        <f t="shared" si="27"/>
        <v>0</v>
      </c>
      <c r="M49" s="20">
        <f t="shared" si="27"/>
        <v>0</v>
      </c>
      <c r="N49" s="20">
        <f t="shared" si="27"/>
        <v>0</v>
      </c>
      <c r="O49" s="20">
        <f t="shared" si="27"/>
        <v>0</v>
      </c>
      <c r="P49" s="5" t="s">
        <v>159</v>
      </c>
      <c r="Q49" s="5" t="s">
        <v>162</v>
      </c>
      <c r="R49" s="33">
        <f t="shared" si="7"/>
        <v>0</v>
      </c>
      <c r="S49" s="36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5">
        <f t="shared" si="26"/>
        <v>0</v>
      </c>
      <c r="E50" s="15">
        <f t="shared" si="26"/>
        <v>0</v>
      </c>
      <c r="F50" s="20">
        <f t="shared" si="3"/>
        <v>0</v>
      </c>
      <c r="G50" s="20">
        <f t="shared" si="26"/>
        <v>0</v>
      </c>
      <c r="H50" s="20">
        <f t="shared" si="26"/>
        <v>0</v>
      </c>
      <c r="I50" s="20">
        <f t="shared" si="26"/>
        <v>0</v>
      </c>
      <c r="J50" s="20">
        <f t="shared" si="26"/>
        <v>0</v>
      </c>
      <c r="K50" s="20">
        <f t="shared" si="5"/>
        <v>0</v>
      </c>
      <c r="L50" s="20">
        <f t="shared" si="27"/>
        <v>0</v>
      </c>
      <c r="M50" s="20">
        <f t="shared" si="27"/>
        <v>0</v>
      </c>
      <c r="N50" s="20">
        <f t="shared" si="27"/>
        <v>0</v>
      </c>
      <c r="O50" s="20">
        <f t="shared" si="27"/>
        <v>0</v>
      </c>
      <c r="P50" s="5" t="s">
        <v>159</v>
      </c>
      <c r="Q50" s="5" t="s">
        <v>162</v>
      </c>
      <c r="R50" s="33">
        <f t="shared" si="7"/>
        <v>0</v>
      </c>
      <c r="S50" s="36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5">
        <f t="shared" si="26"/>
        <v>0</v>
      </c>
      <c r="E51" s="15">
        <f t="shared" si="26"/>
        <v>0</v>
      </c>
      <c r="F51" s="20">
        <f t="shared" si="3"/>
        <v>0</v>
      </c>
      <c r="G51" s="20">
        <f t="shared" si="26"/>
        <v>0</v>
      </c>
      <c r="H51" s="20">
        <f t="shared" si="26"/>
        <v>0</v>
      </c>
      <c r="I51" s="20">
        <f t="shared" si="26"/>
        <v>0</v>
      </c>
      <c r="J51" s="20">
        <f t="shared" si="26"/>
        <v>0</v>
      </c>
      <c r="K51" s="20">
        <f t="shared" si="5"/>
        <v>0</v>
      </c>
      <c r="L51" s="20">
        <f t="shared" si="27"/>
        <v>0</v>
      </c>
      <c r="M51" s="20">
        <f t="shared" si="27"/>
        <v>0</v>
      </c>
      <c r="N51" s="20">
        <f t="shared" si="27"/>
        <v>0</v>
      </c>
      <c r="O51" s="20">
        <f t="shared" si="27"/>
        <v>0</v>
      </c>
      <c r="P51" s="5" t="s">
        <v>159</v>
      </c>
      <c r="Q51" s="5" t="s">
        <v>162</v>
      </c>
      <c r="R51" s="33">
        <f t="shared" si="7"/>
        <v>0</v>
      </c>
      <c r="S51" s="36">
        <f t="shared" si="8"/>
        <v>0</v>
      </c>
    </row>
    <row r="52" spans="1:19" ht="31.5" thickTop="1" thickBot="1" x14ac:dyDescent="0.3">
      <c r="A52" s="3" t="str">
        <f t="shared" si="2"/>
        <v>a</v>
      </c>
      <c r="B52" s="8" t="s">
        <v>24</v>
      </c>
      <c r="C52" s="9" t="s">
        <v>25</v>
      </c>
      <c r="D52" s="14">
        <f t="shared" ref="D52:E52" si="28">D53+D61+D62+D63</f>
        <v>3048000</v>
      </c>
      <c r="E52" s="14">
        <f t="shared" si="28"/>
        <v>0</v>
      </c>
      <c r="F52" s="19">
        <f t="shared" si="3"/>
        <v>3048000</v>
      </c>
      <c r="G52" s="19">
        <f t="shared" ref="G52:J52" si="29">G53+G61+G62+G63</f>
        <v>772500</v>
      </c>
      <c r="H52" s="19">
        <f t="shared" si="29"/>
        <v>768500</v>
      </c>
      <c r="I52" s="19">
        <f t="shared" si="29"/>
        <v>753500</v>
      </c>
      <c r="J52" s="19">
        <f t="shared" si="29"/>
        <v>753500</v>
      </c>
      <c r="K52" s="19">
        <f t="shared" si="5"/>
        <v>0</v>
      </c>
      <c r="L52" s="19">
        <f t="shared" ref="L52:O52" si="30">L53+L61+L62+L63</f>
        <v>0</v>
      </c>
      <c r="M52" s="19">
        <f t="shared" si="30"/>
        <v>0</v>
      </c>
      <c r="N52" s="19">
        <f t="shared" si="30"/>
        <v>0</v>
      </c>
      <c r="O52" s="19">
        <f t="shared" si="30"/>
        <v>0</v>
      </c>
      <c r="P52" s="5" t="s">
        <v>159</v>
      </c>
      <c r="Q52" s="5" t="s">
        <v>162</v>
      </c>
      <c r="R52" s="33">
        <f t="shared" si="7"/>
        <v>0</v>
      </c>
      <c r="S52" s="36">
        <f t="shared" si="8"/>
        <v>0</v>
      </c>
    </row>
    <row r="53" spans="1:19" ht="19.5" thickTop="1" thickBot="1" x14ac:dyDescent="0.3">
      <c r="A53" s="3" t="str">
        <f t="shared" si="2"/>
        <v>a</v>
      </c>
      <c r="B53" s="1" t="s">
        <v>1</v>
      </c>
      <c r="C53" s="7" t="s">
        <v>2</v>
      </c>
      <c r="D53" s="15">
        <f t="shared" ref="D53:E53" si="31">D54+D55+D56+D57+D58+D59+D60</f>
        <v>3028000</v>
      </c>
      <c r="E53" s="15">
        <f t="shared" si="31"/>
        <v>0</v>
      </c>
      <c r="F53" s="20">
        <f t="shared" si="3"/>
        <v>3028000</v>
      </c>
      <c r="G53" s="20">
        <f t="shared" ref="G53:J53" si="32">G54+G55+G56+G57+G58+G59+G60</f>
        <v>762500</v>
      </c>
      <c r="H53" s="20">
        <f t="shared" si="32"/>
        <v>758500</v>
      </c>
      <c r="I53" s="20">
        <f t="shared" si="32"/>
        <v>753500</v>
      </c>
      <c r="J53" s="20">
        <f t="shared" si="32"/>
        <v>753500</v>
      </c>
      <c r="K53" s="20">
        <f t="shared" si="5"/>
        <v>0</v>
      </c>
      <c r="L53" s="20">
        <f t="shared" ref="L53:O53" si="33">L54+L55+L56+L57+L58+L59+L60</f>
        <v>0</v>
      </c>
      <c r="M53" s="20">
        <f t="shared" si="33"/>
        <v>0</v>
      </c>
      <c r="N53" s="20">
        <f t="shared" si="33"/>
        <v>0</v>
      </c>
      <c r="O53" s="20">
        <f t="shared" si="33"/>
        <v>0</v>
      </c>
      <c r="P53" s="5" t="s">
        <v>159</v>
      </c>
      <c r="Q53" s="5" t="s">
        <v>162</v>
      </c>
      <c r="R53" s="33">
        <f t="shared" si="7"/>
        <v>0</v>
      </c>
      <c r="S53" s="36">
        <f t="shared" si="8"/>
        <v>0</v>
      </c>
    </row>
    <row r="54" spans="1:19" ht="19.5" thickTop="1" thickBot="1" x14ac:dyDescent="0.3">
      <c r="A54" s="3" t="str">
        <f t="shared" si="2"/>
        <v>a</v>
      </c>
      <c r="B54" s="1" t="s">
        <v>1</v>
      </c>
      <c r="C54" s="7" t="s">
        <v>3</v>
      </c>
      <c r="D54" s="16">
        <v>2430000</v>
      </c>
      <c r="E54" s="16">
        <v>0</v>
      </c>
      <c r="F54" s="22">
        <f t="shared" si="3"/>
        <v>2430000</v>
      </c>
      <c r="G54" s="22">
        <v>607500</v>
      </c>
      <c r="H54" s="22">
        <v>607500</v>
      </c>
      <c r="I54" s="21">
        <v>607500</v>
      </c>
      <c r="J54" s="21">
        <v>607500</v>
      </c>
      <c r="K54" s="22">
        <f t="shared" si="5"/>
        <v>0</v>
      </c>
      <c r="L54" s="22"/>
      <c r="M54" s="22"/>
      <c r="N54" s="21"/>
      <c r="O54" s="21"/>
      <c r="Q54" s="5" t="s">
        <v>162</v>
      </c>
      <c r="R54" s="33">
        <f t="shared" si="7"/>
        <v>0</v>
      </c>
      <c r="S54" s="36">
        <f t="shared" si="8"/>
        <v>0</v>
      </c>
    </row>
    <row r="55" spans="1:19" ht="19.5" thickTop="1" thickBot="1" x14ac:dyDescent="0.3">
      <c r="A55" s="3" t="str">
        <f t="shared" si="2"/>
        <v>a</v>
      </c>
      <c r="B55" s="1" t="s">
        <v>1</v>
      </c>
      <c r="C55" s="7" t="s">
        <v>4</v>
      </c>
      <c r="D55" s="16">
        <v>579000</v>
      </c>
      <c r="E55" s="16">
        <v>0</v>
      </c>
      <c r="F55" s="22">
        <f t="shared" si="3"/>
        <v>579000</v>
      </c>
      <c r="G55" s="22">
        <v>144000</v>
      </c>
      <c r="H55" s="22">
        <v>145000</v>
      </c>
      <c r="I55" s="22">
        <v>145000</v>
      </c>
      <c r="J55" s="22">
        <v>145000</v>
      </c>
      <c r="K55" s="22">
        <f t="shared" si="5"/>
        <v>0</v>
      </c>
      <c r="L55" s="22"/>
      <c r="M55" s="22"/>
      <c r="N55" s="22"/>
      <c r="O55" s="22"/>
      <c r="Q55" s="5" t="s">
        <v>162</v>
      </c>
      <c r="R55" s="33">
        <f t="shared" si="7"/>
        <v>0</v>
      </c>
      <c r="S55" s="36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6">
        <v>0</v>
      </c>
      <c r="E56" s="16">
        <v>0</v>
      </c>
      <c r="F56" s="22">
        <f t="shared" si="3"/>
        <v>0</v>
      </c>
      <c r="G56" s="22"/>
      <c r="H56" s="22"/>
      <c r="I56" s="21"/>
      <c r="J56" s="22"/>
      <c r="K56" s="22">
        <f t="shared" si="5"/>
        <v>0</v>
      </c>
      <c r="L56" s="22"/>
      <c r="M56" s="22"/>
      <c r="N56" s="21"/>
      <c r="O56" s="22"/>
      <c r="Q56" s="5" t="s">
        <v>162</v>
      </c>
      <c r="R56" s="33">
        <f t="shared" si="7"/>
        <v>0</v>
      </c>
      <c r="S56" s="36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6">
        <v>0</v>
      </c>
      <c r="E57" s="16">
        <v>0</v>
      </c>
      <c r="F57" s="22">
        <f t="shared" si="3"/>
        <v>0</v>
      </c>
      <c r="G57" s="22"/>
      <c r="H57" s="22"/>
      <c r="I57" s="21"/>
      <c r="J57" s="22"/>
      <c r="K57" s="22">
        <f t="shared" si="5"/>
        <v>0</v>
      </c>
      <c r="L57" s="22"/>
      <c r="M57" s="22"/>
      <c r="N57" s="21"/>
      <c r="O57" s="22"/>
      <c r="Q57" s="5" t="s">
        <v>162</v>
      </c>
      <c r="R57" s="33">
        <f t="shared" si="7"/>
        <v>0</v>
      </c>
      <c r="S57" s="36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6">
        <v>0</v>
      </c>
      <c r="E58" s="16">
        <v>0</v>
      </c>
      <c r="F58" s="22">
        <f t="shared" si="3"/>
        <v>0</v>
      </c>
      <c r="G58" s="22"/>
      <c r="H58" s="22"/>
      <c r="I58" s="21"/>
      <c r="J58" s="22"/>
      <c r="K58" s="22">
        <f t="shared" si="5"/>
        <v>0</v>
      </c>
      <c r="L58" s="22"/>
      <c r="M58" s="22"/>
      <c r="N58" s="21"/>
      <c r="O58" s="22"/>
      <c r="Q58" s="5" t="s">
        <v>162</v>
      </c>
      <c r="R58" s="33">
        <f t="shared" si="7"/>
        <v>0</v>
      </c>
      <c r="S58" s="36">
        <f t="shared" si="8"/>
        <v>0</v>
      </c>
    </row>
    <row r="59" spans="1:19" ht="19.5" thickTop="1" thickBot="1" x14ac:dyDescent="0.3">
      <c r="A59" s="3" t="str">
        <f t="shared" si="2"/>
        <v>a</v>
      </c>
      <c r="B59" s="1" t="s">
        <v>1</v>
      </c>
      <c r="C59" s="7" t="s">
        <v>8</v>
      </c>
      <c r="D59" s="16">
        <v>15000</v>
      </c>
      <c r="E59" s="16">
        <v>0</v>
      </c>
      <c r="F59" s="22">
        <f t="shared" si="3"/>
        <v>15000</v>
      </c>
      <c r="G59" s="22">
        <v>10000</v>
      </c>
      <c r="H59" s="22">
        <v>5000</v>
      </c>
      <c r="I59" s="21">
        <v>0</v>
      </c>
      <c r="J59" s="22">
        <v>0</v>
      </c>
      <c r="K59" s="22">
        <f t="shared" si="5"/>
        <v>0</v>
      </c>
      <c r="L59" s="22"/>
      <c r="M59" s="22"/>
      <c r="N59" s="21"/>
      <c r="O59" s="22"/>
      <c r="Q59" s="5" t="s">
        <v>162</v>
      </c>
      <c r="R59" s="33">
        <f t="shared" si="7"/>
        <v>0</v>
      </c>
      <c r="S59" s="36">
        <f t="shared" si="8"/>
        <v>0</v>
      </c>
    </row>
    <row r="60" spans="1:19" ht="19.5" thickTop="1" thickBot="1" x14ac:dyDescent="0.3">
      <c r="A60" s="3" t="str">
        <f t="shared" si="2"/>
        <v>a</v>
      </c>
      <c r="B60" s="1" t="s">
        <v>1</v>
      </c>
      <c r="C60" s="7" t="s">
        <v>9</v>
      </c>
      <c r="D60" s="16">
        <v>4000</v>
      </c>
      <c r="E60" s="16">
        <v>0</v>
      </c>
      <c r="F60" s="22">
        <f t="shared" si="3"/>
        <v>4000</v>
      </c>
      <c r="G60" s="22">
        <v>1000</v>
      </c>
      <c r="H60" s="22">
        <v>1000</v>
      </c>
      <c r="I60" s="22">
        <v>1000</v>
      </c>
      <c r="J60" s="22">
        <v>1000</v>
      </c>
      <c r="K60" s="22">
        <f t="shared" si="5"/>
        <v>0</v>
      </c>
      <c r="L60" s="22"/>
      <c r="M60" s="22"/>
      <c r="N60" s="22"/>
      <c r="O60" s="22"/>
      <c r="Q60" s="5" t="s">
        <v>162</v>
      </c>
      <c r="R60" s="33">
        <f t="shared" si="7"/>
        <v>0</v>
      </c>
      <c r="S60" s="36">
        <f t="shared" si="8"/>
        <v>0</v>
      </c>
    </row>
    <row r="61" spans="1:19" ht="19.5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6">
        <v>20000</v>
      </c>
      <c r="E61" s="16">
        <v>0</v>
      </c>
      <c r="F61" s="22">
        <f t="shared" si="3"/>
        <v>20000</v>
      </c>
      <c r="G61" s="22">
        <v>10000</v>
      </c>
      <c r="H61" s="22">
        <v>10000</v>
      </c>
      <c r="I61" s="21">
        <v>0</v>
      </c>
      <c r="J61" s="22">
        <v>0</v>
      </c>
      <c r="K61" s="22">
        <f t="shared" si="5"/>
        <v>0</v>
      </c>
      <c r="L61" s="22"/>
      <c r="M61" s="22"/>
      <c r="N61" s="21"/>
      <c r="O61" s="22"/>
      <c r="Q61" s="5" t="s">
        <v>162</v>
      </c>
      <c r="R61" s="33">
        <f t="shared" si="7"/>
        <v>0</v>
      </c>
      <c r="S61" s="36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6">
        <v>0</v>
      </c>
      <c r="E62" s="16">
        <v>0</v>
      </c>
      <c r="F62" s="22">
        <f t="shared" si="3"/>
        <v>0</v>
      </c>
      <c r="G62" s="22"/>
      <c r="H62" s="22"/>
      <c r="I62" s="21"/>
      <c r="J62" s="22"/>
      <c r="K62" s="22">
        <f t="shared" si="5"/>
        <v>0</v>
      </c>
      <c r="L62" s="22"/>
      <c r="M62" s="22"/>
      <c r="N62" s="21"/>
      <c r="O62" s="22"/>
      <c r="Q62" s="5" t="s">
        <v>162</v>
      </c>
      <c r="R62" s="33">
        <f t="shared" si="7"/>
        <v>0</v>
      </c>
      <c r="S62" s="36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6">
        <v>0</v>
      </c>
      <c r="E63" s="16">
        <v>0</v>
      </c>
      <c r="F63" s="22">
        <f t="shared" si="3"/>
        <v>0</v>
      </c>
      <c r="G63" s="22"/>
      <c r="H63" s="22"/>
      <c r="I63" s="21"/>
      <c r="J63" s="22"/>
      <c r="K63" s="22">
        <f t="shared" si="5"/>
        <v>0</v>
      </c>
      <c r="L63" s="22"/>
      <c r="M63" s="22"/>
      <c r="N63" s="21"/>
      <c r="O63" s="22"/>
      <c r="Q63" s="5" t="s">
        <v>162</v>
      </c>
      <c r="R63" s="33">
        <f t="shared" si="7"/>
        <v>0</v>
      </c>
      <c r="S63" s="36">
        <f t="shared" si="8"/>
        <v>0</v>
      </c>
    </row>
    <row r="64" spans="1:19" ht="31.5" thickTop="1" thickBot="1" x14ac:dyDescent="0.3">
      <c r="A64" s="3" t="str">
        <f t="shared" si="2"/>
        <v>a</v>
      </c>
      <c r="B64" s="8" t="s">
        <v>26</v>
      </c>
      <c r="C64" s="9" t="s">
        <v>27</v>
      </c>
      <c r="D64" s="14">
        <f t="shared" ref="D64:E64" si="34">D65+D73+D74+D75</f>
        <v>150000</v>
      </c>
      <c r="E64" s="14">
        <f t="shared" si="34"/>
        <v>0</v>
      </c>
      <c r="F64" s="19">
        <f t="shared" si="3"/>
        <v>150000</v>
      </c>
      <c r="G64" s="19">
        <f t="shared" ref="G64:J64" si="35">G65+G73+G74+G75</f>
        <v>5000</v>
      </c>
      <c r="H64" s="19">
        <f t="shared" si="35"/>
        <v>30000</v>
      </c>
      <c r="I64" s="19">
        <f t="shared" si="35"/>
        <v>50000</v>
      </c>
      <c r="J64" s="19">
        <f t="shared" si="35"/>
        <v>65000</v>
      </c>
      <c r="K64" s="19">
        <f t="shared" si="5"/>
        <v>0</v>
      </c>
      <c r="L64" s="19">
        <f t="shared" ref="L64:O64" si="36">L65+L73+L74+L75</f>
        <v>0</v>
      </c>
      <c r="M64" s="19">
        <f t="shared" si="36"/>
        <v>0</v>
      </c>
      <c r="N64" s="19">
        <f t="shared" si="36"/>
        <v>0</v>
      </c>
      <c r="O64" s="19">
        <f t="shared" si="36"/>
        <v>0</v>
      </c>
      <c r="P64" s="5" t="s">
        <v>159</v>
      </c>
      <c r="Q64" s="5" t="s">
        <v>162</v>
      </c>
      <c r="R64" s="33">
        <f t="shared" si="7"/>
        <v>0</v>
      </c>
      <c r="S64" s="36">
        <f t="shared" si="8"/>
        <v>0</v>
      </c>
    </row>
    <row r="65" spans="1:19" ht="19.5" thickTop="1" thickBot="1" x14ac:dyDescent="0.3">
      <c r="A65" s="3" t="str">
        <f t="shared" si="2"/>
        <v>a</v>
      </c>
      <c r="B65" s="1" t="s">
        <v>1</v>
      </c>
      <c r="C65" s="7" t="s">
        <v>2</v>
      </c>
      <c r="D65" s="15">
        <f t="shared" ref="D65:E65" si="37">D66+D67+D68+D69+D70+D71+D72</f>
        <v>150000</v>
      </c>
      <c r="E65" s="15">
        <f t="shared" si="37"/>
        <v>0</v>
      </c>
      <c r="F65" s="20">
        <f t="shared" si="3"/>
        <v>150000</v>
      </c>
      <c r="G65" s="20">
        <f t="shared" ref="G65:J65" si="38">G66+G67+G68+G69+G70+G71+G72</f>
        <v>5000</v>
      </c>
      <c r="H65" s="20">
        <f t="shared" si="38"/>
        <v>30000</v>
      </c>
      <c r="I65" s="20">
        <f t="shared" si="38"/>
        <v>50000</v>
      </c>
      <c r="J65" s="20">
        <f t="shared" si="38"/>
        <v>65000</v>
      </c>
      <c r="K65" s="20">
        <f t="shared" si="5"/>
        <v>0</v>
      </c>
      <c r="L65" s="20">
        <f t="shared" ref="L65:O65" si="39">L66+L67+L68+L69+L70+L71+L72</f>
        <v>0</v>
      </c>
      <c r="M65" s="20">
        <f t="shared" si="39"/>
        <v>0</v>
      </c>
      <c r="N65" s="20">
        <f t="shared" si="39"/>
        <v>0</v>
      </c>
      <c r="O65" s="20">
        <f t="shared" si="39"/>
        <v>0</v>
      </c>
      <c r="P65" s="5" t="s">
        <v>159</v>
      </c>
      <c r="Q65" s="5" t="s">
        <v>162</v>
      </c>
      <c r="R65" s="33">
        <f t="shared" si="7"/>
        <v>0</v>
      </c>
      <c r="S65" s="36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6">
        <v>0</v>
      </c>
      <c r="E66" s="16">
        <v>0</v>
      </c>
      <c r="F66" s="22">
        <f t="shared" si="3"/>
        <v>0</v>
      </c>
      <c r="G66" s="22"/>
      <c r="H66" s="22"/>
      <c r="I66" s="21"/>
      <c r="J66" s="22"/>
      <c r="K66" s="22">
        <f t="shared" si="5"/>
        <v>0</v>
      </c>
      <c r="L66" s="22"/>
      <c r="M66" s="22"/>
      <c r="N66" s="21"/>
      <c r="O66" s="22"/>
      <c r="Q66" s="5" t="s">
        <v>162</v>
      </c>
      <c r="R66" s="33">
        <f t="shared" si="7"/>
        <v>0</v>
      </c>
      <c r="S66" s="36">
        <f t="shared" si="8"/>
        <v>0</v>
      </c>
    </row>
    <row r="67" spans="1:19" ht="19.5" thickTop="1" thickBot="1" x14ac:dyDescent="0.3">
      <c r="A67" s="3" t="str">
        <f t="shared" si="2"/>
        <v>a</v>
      </c>
      <c r="B67" s="1" t="s">
        <v>1</v>
      </c>
      <c r="C67" s="7" t="s">
        <v>4</v>
      </c>
      <c r="D67" s="16">
        <v>150000</v>
      </c>
      <c r="E67" s="16">
        <v>0</v>
      </c>
      <c r="F67" s="22">
        <f t="shared" si="3"/>
        <v>150000</v>
      </c>
      <c r="G67" s="22">
        <v>5000</v>
      </c>
      <c r="H67" s="22">
        <v>30000</v>
      </c>
      <c r="I67" s="21">
        <v>50000</v>
      </c>
      <c r="J67" s="22">
        <v>65000</v>
      </c>
      <c r="K67" s="22">
        <f t="shared" si="5"/>
        <v>0</v>
      </c>
      <c r="L67" s="22"/>
      <c r="M67" s="22"/>
      <c r="N67" s="21"/>
      <c r="O67" s="22"/>
      <c r="Q67" s="5" t="s">
        <v>162</v>
      </c>
      <c r="R67" s="33">
        <f t="shared" si="7"/>
        <v>0</v>
      </c>
      <c r="S67" s="36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6">
        <v>0</v>
      </c>
      <c r="E68" s="16">
        <v>0</v>
      </c>
      <c r="F68" s="22">
        <f t="shared" si="3"/>
        <v>0</v>
      </c>
      <c r="G68" s="22"/>
      <c r="H68" s="22"/>
      <c r="I68" s="21"/>
      <c r="J68" s="22"/>
      <c r="K68" s="22">
        <f t="shared" si="5"/>
        <v>0</v>
      </c>
      <c r="L68" s="22"/>
      <c r="M68" s="22"/>
      <c r="N68" s="21"/>
      <c r="O68" s="22"/>
      <c r="Q68" s="5" t="s">
        <v>162</v>
      </c>
      <c r="R68" s="33">
        <f t="shared" si="7"/>
        <v>0</v>
      </c>
      <c r="S68" s="36">
        <f t="shared" si="8"/>
        <v>0</v>
      </c>
    </row>
    <row r="69" spans="1:19" ht="19.5" hidden="1" thickTop="1" thickBot="1" x14ac:dyDescent="0.3">
      <c r="A69" s="3" t="str">
        <f t="shared" ref="A69:A132" si="40">IF((D69+F69+G69+H69+J69+I69)&gt;0,"a","b")</f>
        <v>b</v>
      </c>
      <c r="B69" s="1" t="s">
        <v>1</v>
      </c>
      <c r="C69" s="7" t="s">
        <v>6</v>
      </c>
      <c r="D69" s="16">
        <v>0</v>
      </c>
      <c r="E69" s="16">
        <v>0</v>
      </c>
      <c r="F69" s="22">
        <f t="shared" ref="F69:F132" si="41">G69+H69+I69+J69</f>
        <v>0</v>
      </c>
      <c r="G69" s="22"/>
      <c r="H69" s="22"/>
      <c r="I69" s="21"/>
      <c r="J69" s="22"/>
      <c r="K69" s="22">
        <f t="shared" ref="K69:K132" si="42">L69+M69+N69+O69</f>
        <v>0</v>
      </c>
      <c r="L69" s="22"/>
      <c r="M69" s="22"/>
      <c r="N69" s="21"/>
      <c r="O69" s="22"/>
      <c r="Q69" s="5" t="s">
        <v>162</v>
      </c>
      <c r="R69" s="33">
        <f t="shared" ref="R69:R132" si="43">D69-F69</f>
        <v>0</v>
      </c>
      <c r="S69" s="36">
        <f t="shared" ref="S69:S132" si="44">E69-K69</f>
        <v>0</v>
      </c>
    </row>
    <row r="70" spans="1:19" ht="19.5" hidden="1" thickTop="1" thickBot="1" x14ac:dyDescent="0.3">
      <c r="A70" s="3" t="str">
        <f t="shared" si="40"/>
        <v>b</v>
      </c>
      <c r="B70" s="1" t="s">
        <v>1</v>
      </c>
      <c r="C70" s="7" t="s">
        <v>7</v>
      </c>
      <c r="D70" s="16">
        <v>0</v>
      </c>
      <c r="E70" s="16">
        <v>0</v>
      </c>
      <c r="F70" s="22">
        <f t="shared" si="41"/>
        <v>0</v>
      </c>
      <c r="G70" s="22"/>
      <c r="H70" s="22"/>
      <c r="I70" s="21"/>
      <c r="J70" s="22"/>
      <c r="K70" s="22">
        <f t="shared" si="42"/>
        <v>0</v>
      </c>
      <c r="L70" s="22"/>
      <c r="M70" s="22"/>
      <c r="N70" s="21"/>
      <c r="O70" s="22"/>
      <c r="Q70" s="5" t="s">
        <v>162</v>
      </c>
      <c r="R70" s="33">
        <f t="shared" si="43"/>
        <v>0</v>
      </c>
      <c r="S70" s="36">
        <f t="shared" si="44"/>
        <v>0</v>
      </c>
    </row>
    <row r="71" spans="1:19" ht="19.5" hidden="1" thickTop="1" thickBot="1" x14ac:dyDescent="0.3">
      <c r="A71" s="3" t="str">
        <f t="shared" si="40"/>
        <v>b</v>
      </c>
      <c r="B71" s="1" t="s">
        <v>1</v>
      </c>
      <c r="C71" s="7" t="s">
        <v>8</v>
      </c>
      <c r="D71" s="16">
        <v>0</v>
      </c>
      <c r="E71" s="16">
        <v>0</v>
      </c>
      <c r="F71" s="22">
        <f t="shared" si="41"/>
        <v>0</v>
      </c>
      <c r="G71" s="22"/>
      <c r="H71" s="22"/>
      <c r="I71" s="21"/>
      <c r="J71" s="22"/>
      <c r="K71" s="22">
        <f t="shared" si="42"/>
        <v>0</v>
      </c>
      <c r="L71" s="22"/>
      <c r="M71" s="22"/>
      <c r="N71" s="21"/>
      <c r="O71" s="22"/>
      <c r="Q71" s="5" t="s">
        <v>162</v>
      </c>
      <c r="R71" s="33">
        <f t="shared" si="43"/>
        <v>0</v>
      </c>
      <c r="S71" s="36">
        <f t="shared" si="44"/>
        <v>0</v>
      </c>
    </row>
    <row r="72" spans="1:19" ht="19.5" hidden="1" thickTop="1" thickBot="1" x14ac:dyDescent="0.3">
      <c r="A72" s="3" t="str">
        <f t="shared" si="40"/>
        <v>b</v>
      </c>
      <c r="B72" s="1" t="s">
        <v>1</v>
      </c>
      <c r="C72" s="7" t="s">
        <v>9</v>
      </c>
      <c r="D72" s="16">
        <v>0</v>
      </c>
      <c r="E72" s="16">
        <v>0</v>
      </c>
      <c r="F72" s="22">
        <f t="shared" si="41"/>
        <v>0</v>
      </c>
      <c r="G72" s="22"/>
      <c r="H72" s="22"/>
      <c r="I72" s="21"/>
      <c r="J72" s="22"/>
      <c r="K72" s="22">
        <f t="shared" si="42"/>
        <v>0</v>
      </c>
      <c r="L72" s="22"/>
      <c r="M72" s="22"/>
      <c r="N72" s="21"/>
      <c r="O72" s="22"/>
      <c r="Q72" s="5" t="s">
        <v>162</v>
      </c>
      <c r="R72" s="33">
        <f t="shared" si="43"/>
        <v>0</v>
      </c>
      <c r="S72" s="36">
        <f t="shared" si="44"/>
        <v>0</v>
      </c>
    </row>
    <row r="73" spans="1:19" ht="19.5" hidden="1" thickTop="1" thickBot="1" x14ac:dyDescent="0.3">
      <c r="A73" s="3" t="str">
        <f t="shared" si="40"/>
        <v>b</v>
      </c>
      <c r="B73" s="1" t="s">
        <v>1</v>
      </c>
      <c r="C73" s="7" t="s">
        <v>10</v>
      </c>
      <c r="D73" s="16">
        <v>0</v>
      </c>
      <c r="E73" s="16">
        <v>0</v>
      </c>
      <c r="F73" s="22">
        <f t="shared" si="41"/>
        <v>0</v>
      </c>
      <c r="G73" s="22"/>
      <c r="H73" s="22"/>
      <c r="I73" s="21"/>
      <c r="J73" s="22"/>
      <c r="K73" s="22">
        <f t="shared" si="42"/>
        <v>0</v>
      </c>
      <c r="L73" s="22"/>
      <c r="M73" s="22"/>
      <c r="N73" s="21"/>
      <c r="O73" s="22"/>
      <c r="Q73" s="5" t="s">
        <v>162</v>
      </c>
      <c r="R73" s="33">
        <f t="shared" si="43"/>
        <v>0</v>
      </c>
      <c r="S73" s="36">
        <f t="shared" si="44"/>
        <v>0</v>
      </c>
    </row>
    <row r="74" spans="1:19" ht="19.5" hidden="1" thickTop="1" thickBot="1" x14ac:dyDescent="0.3">
      <c r="A74" s="3" t="str">
        <f t="shared" si="40"/>
        <v>b</v>
      </c>
      <c r="B74" s="1" t="s">
        <v>1</v>
      </c>
      <c r="C74" s="7" t="s">
        <v>11</v>
      </c>
      <c r="D74" s="16">
        <v>0</v>
      </c>
      <c r="E74" s="16">
        <v>0</v>
      </c>
      <c r="F74" s="22">
        <f t="shared" si="41"/>
        <v>0</v>
      </c>
      <c r="G74" s="22"/>
      <c r="H74" s="22"/>
      <c r="I74" s="21"/>
      <c r="J74" s="22"/>
      <c r="K74" s="22">
        <f t="shared" si="42"/>
        <v>0</v>
      </c>
      <c r="L74" s="22"/>
      <c r="M74" s="22"/>
      <c r="N74" s="21"/>
      <c r="O74" s="22"/>
      <c r="Q74" s="5" t="s">
        <v>162</v>
      </c>
      <c r="R74" s="33">
        <f t="shared" si="43"/>
        <v>0</v>
      </c>
      <c r="S74" s="36">
        <f t="shared" si="44"/>
        <v>0</v>
      </c>
    </row>
    <row r="75" spans="1:19" ht="19.5" hidden="1" thickTop="1" thickBot="1" x14ac:dyDescent="0.3">
      <c r="A75" s="3" t="str">
        <f t="shared" si="40"/>
        <v>b</v>
      </c>
      <c r="B75" s="1" t="s">
        <v>1</v>
      </c>
      <c r="C75" s="7" t="s">
        <v>12</v>
      </c>
      <c r="D75" s="16">
        <v>0</v>
      </c>
      <c r="E75" s="16">
        <v>0</v>
      </c>
      <c r="F75" s="22">
        <f t="shared" si="41"/>
        <v>0</v>
      </c>
      <c r="G75" s="22"/>
      <c r="H75" s="22"/>
      <c r="I75" s="21"/>
      <c r="J75" s="22"/>
      <c r="K75" s="22">
        <f t="shared" si="42"/>
        <v>0</v>
      </c>
      <c r="L75" s="22"/>
      <c r="M75" s="22"/>
      <c r="N75" s="21"/>
      <c r="O75" s="22"/>
      <c r="Q75" s="5" t="s">
        <v>162</v>
      </c>
      <c r="R75" s="33">
        <f t="shared" si="43"/>
        <v>0</v>
      </c>
      <c r="S75" s="36">
        <f t="shared" si="44"/>
        <v>0</v>
      </c>
    </row>
    <row r="76" spans="1:19" ht="46.5" thickTop="1" thickBot="1" x14ac:dyDescent="0.3">
      <c r="A76" s="3" t="str">
        <f t="shared" si="40"/>
        <v>a</v>
      </c>
      <c r="B76" s="8" t="s">
        <v>28</v>
      </c>
      <c r="C76" s="9" t="s">
        <v>29</v>
      </c>
      <c r="D76" s="14">
        <f t="shared" ref="D76:E76" si="45">D77+D85+D86+D87</f>
        <v>100000</v>
      </c>
      <c r="E76" s="14">
        <f t="shared" si="45"/>
        <v>0</v>
      </c>
      <c r="F76" s="19">
        <f t="shared" si="41"/>
        <v>100000</v>
      </c>
      <c r="G76" s="19">
        <f t="shared" ref="G76:J76" si="46">G77+G85+G86+G87</f>
        <v>18000</v>
      </c>
      <c r="H76" s="19">
        <f t="shared" si="46"/>
        <v>23000</v>
      </c>
      <c r="I76" s="19">
        <f t="shared" si="46"/>
        <v>27000</v>
      </c>
      <c r="J76" s="19">
        <f t="shared" si="46"/>
        <v>32000</v>
      </c>
      <c r="K76" s="19">
        <f t="shared" si="42"/>
        <v>0</v>
      </c>
      <c r="L76" s="19">
        <f t="shared" ref="L76:O76" si="47">L77+L85+L86+L87</f>
        <v>0</v>
      </c>
      <c r="M76" s="19">
        <f t="shared" si="47"/>
        <v>0</v>
      </c>
      <c r="N76" s="19">
        <f t="shared" si="47"/>
        <v>0</v>
      </c>
      <c r="O76" s="19">
        <f t="shared" si="47"/>
        <v>0</v>
      </c>
      <c r="P76" s="5" t="s">
        <v>159</v>
      </c>
      <c r="Q76" s="5" t="s">
        <v>162</v>
      </c>
      <c r="R76" s="33">
        <f t="shared" si="43"/>
        <v>0</v>
      </c>
      <c r="S76" s="36">
        <f t="shared" si="44"/>
        <v>0</v>
      </c>
    </row>
    <row r="77" spans="1:19" ht="19.5" thickTop="1" thickBot="1" x14ac:dyDescent="0.3">
      <c r="A77" s="3" t="str">
        <f t="shared" si="40"/>
        <v>a</v>
      </c>
      <c r="B77" s="1" t="s">
        <v>1</v>
      </c>
      <c r="C77" s="7" t="s">
        <v>2</v>
      </c>
      <c r="D77" s="15">
        <f t="shared" ref="D77:E77" si="48">D78+D79+D80+D81+D82+D83+D84</f>
        <v>100000</v>
      </c>
      <c r="E77" s="15">
        <f t="shared" si="48"/>
        <v>0</v>
      </c>
      <c r="F77" s="20">
        <f t="shared" si="41"/>
        <v>100000</v>
      </c>
      <c r="G77" s="20">
        <f t="shared" ref="G77:J77" si="49">G78+G79+G80+G81+G82+G83+G84</f>
        <v>18000</v>
      </c>
      <c r="H77" s="20">
        <f t="shared" si="49"/>
        <v>23000</v>
      </c>
      <c r="I77" s="20">
        <f t="shared" si="49"/>
        <v>27000</v>
      </c>
      <c r="J77" s="20">
        <f t="shared" si="49"/>
        <v>32000</v>
      </c>
      <c r="K77" s="20">
        <f t="shared" si="42"/>
        <v>0</v>
      </c>
      <c r="L77" s="20">
        <f t="shared" ref="L77:O77" si="50">L78+L79+L80+L81+L82+L83+L84</f>
        <v>0</v>
      </c>
      <c r="M77" s="20">
        <f t="shared" si="50"/>
        <v>0</v>
      </c>
      <c r="N77" s="20">
        <f t="shared" si="50"/>
        <v>0</v>
      </c>
      <c r="O77" s="20">
        <f t="shared" si="50"/>
        <v>0</v>
      </c>
      <c r="P77" s="5" t="s">
        <v>159</v>
      </c>
      <c r="Q77" s="5" t="s">
        <v>162</v>
      </c>
      <c r="R77" s="33">
        <f t="shared" si="43"/>
        <v>0</v>
      </c>
      <c r="S77" s="36">
        <f t="shared" si="44"/>
        <v>0</v>
      </c>
    </row>
    <row r="78" spans="1:19" ht="19.5" hidden="1" thickTop="1" thickBot="1" x14ac:dyDescent="0.3">
      <c r="A78" s="3" t="str">
        <f t="shared" si="40"/>
        <v>b</v>
      </c>
      <c r="B78" s="1" t="s">
        <v>1</v>
      </c>
      <c r="C78" s="7" t="s">
        <v>3</v>
      </c>
      <c r="D78" s="16">
        <v>0</v>
      </c>
      <c r="E78" s="16">
        <v>0</v>
      </c>
      <c r="F78" s="22">
        <f t="shared" si="41"/>
        <v>0</v>
      </c>
      <c r="G78" s="22"/>
      <c r="H78" s="22"/>
      <c r="I78" s="21"/>
      <c r="J78" s="22"/>
      <c r="K78" s="22">
        <f t="shared" si="42"/>
        <v>0</v>
      </c>
      <c r="L78" s="22"/>
      <c r="M78" s="22"/>
      <c r="N78" s="21"/>
      <c r="O78" s="22"/>
      <c r="Q78" s="5" t="s">
        <v>162</v>
      </c>
      <c r="R78" s="33">
        <f t="shared" si="43"/>
        <v>0</v>
      </c>
      <c r="S78" s="36">
        <f t="shared" si="44"/>
        <v>0</v>
      </c>
    </row>
    <row r="79" spans="1:19" ht="19.5" thickTop="1" thickBot="1" x14ac:dyDescent="0.3">
      <c r="A79" s="3" t="str">
        <f t="shared" si="40"/>
        <v>a</v>
      </c>
      <c r="B79" s="1" t="s">
        <v>1</v>
      </c>
      <c r="C79" s="7" t="s">
        <v>4</v>
      </c>
      <c r="D79" s="16">
        <v>90000</v>
      </c>
      <c r="E79" s="16">
        <v>0</v>
      </c>
      <c r="F79" s="22">
        <f t="shared" si="41"/>
        <v>90000</v>
      </c>
      <c r="G79" s="22">
        <v>15000</v>
      </c>
      <c r="H79" s="22">
        <v>20000</v>
      </c>
      <c r="I79" s="21">
        <v>25000</v>
      </c>
      <c r="J79" s="22">
        <v>30000</v>
      </c>
      <c r="K79" s="22">
        <f t="shared" si="42"/>
        <v>0</v>
      </c>
      <c r="L79" s="22"/>
      <c r="M79" s="22"/>
      <c r="N79" s="21"/>
      <c r="O79" s="22"/>
      <c r="Q79" s="5" t="s">
        <v>162</v>
      </c>
      <c r="R79" s="33">
        <f t="shared" si="43"/>
        <v>0</v>
      </c>
      <c r="S79" s="36">
        <f t="shared" si="44"/>
        <v>0</v>
      </c>
    </row>
    <row r="80" spans="1:19" ht="19.5" hidden="1" thickTop="1" thickBot="1" x14ac:dyDescent="0.3">
      <c r="A80" s="3" t="str">
        <f t="shared" si="40"/>
        <v>b</v>
      </c>
      <c r="B80" s="1" t="s">
        <v>1</v>
      </c>
      <c r="C80" s="7" t="s">
        <v>5</v>
      </c>
      <c r="D80" s="16">
        <v>0</v>
      </c>
      <c r="E80" s="16">
        <v>0</v>
      </c>
      <c r="F80" s="22">
        <f t="shared" si="41"/>
        <v>0</v>
      </c>
      <c r="G80" s="22"/>
      <c r="H80" s="22"/>
      <c r="I80" s="21"/>
      <c r="J80" s="22"/>
      <c r="K80" s="22">
        <f t="shared" si="42"/>
        <v>0</v>
      </c>
      <c r="L80" s="22"/>
      <c r="M80" s="22"/>
      <c r="N80" s="21"/>
      <c r="O80" s="22"/>
      <c r="Q80" s="5" t="s">
        <v>162</v>
      </c>
      <c r="R80" s="33">
        <f t="shared" si="43"/>
        <v>0</v>
      </c>
      <c r="S80" s="36">
        <f t="shared" si="44"/>
        <v>0</v>
      </c>
    </row>
    <row r="81" spans="1:19" ht="19.5" hidden="1" thickTop="1" thickBot="1" x14ac:dyDescent="0.3">
      <c r="A81" s="3" t="str">
        <f t="shared" si="40"/>
        <v>b</v>
      </c>
      <c r="B81" s="1" t="s">
        <v>1</v>
      </c>
      <c r="C81" s="7" t="s">
        <v>6</v>
      </c>
      <c r="D81" s="16">
        <v>0</v>
      </c>
      <c r="E81" s="16">
        <v>0</v>
      </c>
      <c r="F81" s="22">
        <f t="shared" si="41"/>
        <v>0</v>
      </c>
      <c r="G81" s="22"/>
      <c r="H81" s="22"/>
      <c r="I81" s="21"/>
      <c r="J81" s="22"/>
      <c r="K81" s="22">
        <f t="shared" si="42"/>
        <v>0</v>
      </c>
      <c r="L81" s="22"/>
      <c r="M81" s="22"/>
      <c r="N81" s="21"/>
      <c r="O81" s="22"/>
      <c r="Q81" s="5" t="s">
        <v>162</v>
      </c>
      <c r="R81" s="33">
        <f t="shared" si="43"/>
        <v>0</v>
      </c>
      <c r="S81" s="36">
        <f t="shared" si="44"/>
        <v>0</v>
      </c>
    </row>
    <row r="82" spans="1:19" ht="19.5" hidden="1" thickTop="1" thickBot="1" x14ac:dyDescent="0.3">
      <c r="A82" s="3" t="str">
        <f t="shared" si="40"/>
        <v>b</v>
      </c>
      <c r="B82" s="1" t="s">
        <v>1</v>
      </c>
      <c r="C82" s="7" t="s">
        <v>7</v>
      </c>
      <c r="D82" s="16">
        <v>0</v>
      </c>
      <c r="E82" s="16">
        <v>0</v>
      </c>
      <c r="F82" s="22">
        <f t="shared" si="41"/>
        <v>0</v>
      </c>
      <c r="G82" s="22"/>
      <c r="H82" s="22"/>
      <c r="I82" s="21"/>
      <c r="J82" s="22"/>
      <c r="K82" s="22">
        <f t="shared" si="42"/>
        <v>0</v>
      </c>
      <c r="L82" s="22"/>
      <c r="M82" s="22"/>
      <c r="N82" s="21"/>
      <c r="O82" s="22"/>
      <c r="Q82" s="5" t="s">
        <v>162</v>
      </c>
      <c r="R82" s="33">
        <f t="shared" si="43"/>
        <v>0</v>
      </c>
      <c r="S82" s="36">
        <f t="shared" si="44"/>
        <v>0</v>
      </c>
    </row>
    <row r="83" spans="1:19" ht="19.5" hidden="1" thickTop="1" thickBot="1" x14ac:dyDescent="0.3">
      <c r="A83" s="3" t="str">
        <f t="shared" si="40"/>
        <v>b</v>
      </c>
      <c r="B83" s="1" t="s">
        <v>1</v>
      </c>
      <c r="C83" s="7" t="s">
        <v>8</v>
      </c>
      <c r="D83" s="16">
        <v>0</v>
      </c>
      <c r="E83" s="16">
        <v>0</v>
      </c>
      <c r="F83" s="22">
        <f t="shared" si="41"/>
        <v>0</v>
      </c>
      <c r="G83" s="22"/>
      <c r="H83" s="22"/>
      <c r="I83" s="21"/>
      <c r="J83" s="22"/>
      <c r="K83" s="22">
        <f t="shared" si="42"/>
        <v>0</v>
      </c>
      <c r="L83" s="22"/>
      <c r="M83" s="22"/>
      <c r="N83" s="21"/>
      <c r="O83" s="22"/>
      <c r="Q83" s="5" t="s">
        <v>162</v>
      </c>
      <c r="R83" s="33">
        <f t="shared" si="43"/>
        <v>0</v>
      </c>
      <c r="S83" s="36">
        <f t="shared" si="44"/>
        <v>0</v>
      </c>
    </row>
    <row r="84" spans="1:19" ht="19.5" thickTop="1" thickBot="1" x14ac:dyDescent="0.3">
      <c r="A84" s="3" t="str">
        <f t="shared" si="40"/>
        <v>a</v>
      </c>
      <c r="B84" s="1" t="s">
        <v>1</v>
      </c>
      <c r="C84" s="7" t="s">
        <v>9</v>
      </c>
      <c r="D84" s="16">
        <v>10000</v>
      </c>
      <c r="E84" s="16">
        <v>0</v>
      </c>
      <c r="F84" s="22">
        <f t="shared" si="41"/>
        <v>10000</v>
      </c>
      <c r="G84" s="22">
        <v>3000</v>
      </c>
      <c r="H84" s="22">
        <v>3000</v>
      </c>
      <c r="I84" s="21">
        <v>2000</v>
      </c>
      <c r="J84" s="22">
        <v>2000</v>
      </c>
      <c r="K84" s="22">
        <f t="shared" si="42"/>
        <v>0</v>
      </c>
      <c r="L84" s="22"/>
      <c r="M84" s="22"/>
      <c r="N84" s="21"/>
      <c r="O84" s="22"/>
      <c r="Q84" s="5" t="s">
        <v>162</v>
      </c>
      <c r="R84" s="33">
        <f t="shared" si="43"/>
        <v>0</v>
      </c>
      <c r="S84" s="36">
        <f t="shared" si="44"/>
        <v>0</v>
      </c>
    </row>
    <row r="85" spans="1:19" ht="19.5" hidden="1" thickTop="1" thickBot="1" x14ac:dyDescent="0.3">
      <c r="A85" s="3" t="str">
        <f t="shared" si="40"/>
        <v>b</v>
      </c>
      <c r="B85" s="1" t="s">
        <v>1</v>
      </c>
      <c r="C85" s="7" t="s">
        <v>10</v>
      </c>
      <c r="D85" s="16">
        <v>0</v>
      </c>
      <c r="E85" s="16">
        <v>0</v>
      </c>
      <c r="F85" s="22">
        <f t="shared" si="41"/>
        <v>0</v>
      </c>
      <c r="G85" s="22"/>
      <c r="H85" s="22"/>
      <c r="I85" s="21"/>
      <c r="J85" s="22"/>
      <c r="K85" s="22">
        <f t="shared" si="42"/>
        <v>0</v>
      </c>
      <c r="L85" s="22"/>
      <c r="M85" s="22"/>
      <c r="N85" s="21"/>
      <c r="O85" s="22"/>
      <c r="Q85" s="5" t="s">
        <v>162</v>
      </c>
      <c r="R85" s="33">
        <f t="shared" si="43"/>
        <v>0</v>
      </c>
      <c r="S85" s="36">
        <f t="shared" si="44"/>
        <v>0</v>
      </c>
    </row>
    <row r="86" spans="1:19" ht="19.5" hidden="1" thickTop="1" thickBot="1" x14ac:dyDescent="0.3">
      <c r="A86" s="3" t="str">
        <f t="shared" si="40"/>
        <v>b</v>
      </c>
      <c r="B86" s="1" t="s">
        <v>1</v>
      </c>
      <c r="C86" s="7" t="s">
        <v>11</v>
      </c>
      <c r="D86" s="16">
        <v>0</v>
      </c>
      <c r="E86" s="16">
        <v>0</v>
      </c>
      <c r="F86" s="22">
        <f t="shared" si="41"/>
        <v>0</v>
      </c>
      <c r="G86" s="22"/>
      <c r="H86" s="22"/>
      <c r="I86" s="21"/>
      <c r="J86" s="22"/>
      <c r="K86" s="22">
        <f t="shared" si="42"/>
        <v>0</v>
      </c>
      <c r="L86" s="22"/>
      <c r="M86" s="22"/>
      <c r="N86" s="21"/>
      <c r="O86" s="22"/>
      <c r="Q86" s="5" t="s">
        <v>162</v>
      </c>
      <c r="R86" s="33">
        <f t="shared" si="43"/>
        <v>0</v>
      </c>
      <c r="S86" s="36">
        <f t="shared" si="44"/>
        <v>0</v>
      </c>
    </row>
    <row r="87" spans="1:19" ht="19.5" hidden="1" thickTop="1" thickBot="1" x14ac:dyDescent="0.3">
      <c r="A87" s="3" t="str">
        <f t="shared" si="40"/>
        <v>b</v>
      </c>
      <c r="B87" s="1" t="s">
        <v>1</v>
      </c>
      <c r="C87" s="7" t="s">
        <v>12</v>
      </c>
      <c r="D87" s="16">
        <v>0</v>
      </c>
      <c r="E87" s="16">
        <v>0</v>
      </c>
      <c r="F87" s="22">
        <f t="shared" si="41"/>
        <v>0</v>
      </c>
      <c r="G87" s="22"/>
      <c r="H87" s="22"/>
      <c r="I87" s="21"/>
      <c r="J87" s="22"/>
      <c r="K87" s="22">
        <f t="shared" si="42"/>
        <v>0</v>
      </c>
      <c r="L87" s="22"/>
      <c r="M87" s="22"/>
      <c r="N87" s="21"/>
      <c r="O87" s="22"/>
      <c r="Q87" s="5" t="s">
        <v>162</v>
      </c>
      <c r="R87" s="33">
        <f t="shared" si="43"/>
        <v>0</v>
      </c>
      <c r="S87" s="36">
        <f t="shared" si="44"/>
        <v>0</v>
      </c>
    </row>
    <row r="88" spans="1:19" ht="61.5" thickTop="1" thickBot="1" x14ac:dyDescent="0.3">
      <c r="A88" s="3" t="str">
        <f t="shared" si="40"/>
        <v>a</v>
      </c>
      <c r="B88" s="8" t="s">
        <v>30</v>
      </c>
      <c r="C88" s="9" t="s">
        <v>31</v>
      </c>
      <c r="D88" s="14">
        <f t="shared" ref="D88:E88" si="51">D89+D97+D98+D99</f>
        <v>7260000</v>
      </c>
      <c r="E88" s="14">
        <f t="shared" si="51"/>
        <v>527000</v>
      </c>
      <c r="F88" s="19">
        <f t="shared" si="41"/>
        <v>7260000</v>
      </c>
      <c r="G88" s="19">
        <f t="shared" ref="G88:J88" si="52">G89+G97+G98+G99</f>
        <v>1722000</v>
      </c>
      <c r="H88" s="19">
        <f t="shared" si="52"/>
        <v>1817500</v>
      </c>
      <c r="I88" s="19">
        <f t="shared" si="52"/>
        <v>1872300</v>
      </c>
      <c r="J88" s="19">
        <f t="shared" si="52"/>
        <v>1848200</v>
      </c>
      <c r="K88" s="19">
        <f t="shared" si="42"/>
        <v>527000</v>
      </c>
      <c r="L88" s="19">
        <f t="shared" ref="L88:O88" si="53">L89+L97+L98+L99</f>
        <v>114000</v>
      </c>
      <c r="M88" s="19">
        <f t="shared" si="53"/>
        <v>147500</v>
      </c>
      <c r="N88" s="19">
        <f t="shared" si="53"/>
        <v>151500</v>
      </c>
      <c r="O88" s="19">
        <f t="shared" si="53"/>
        <v>114000</v>
      </c>
      <c r="P88" s="5" t="s">
        <v>159</v>
      </c>
      <c r="Q88" s="5" t="s">
        <v>161</v>
      </c>
      <c r="R88" s="33">
        <f t="shared" si="43"/>
        <v>0</v>
      </c>
      <c r="S88" s="36">
        <f t="shared" si="44"/>
        <v>0</v>
      </c>
    </row>
    <row r="89" spans="1:19" ht="19.5" thickTop="1" thickBot="1" x14ac:dyDescent="0.3">
      <c r="A89" s="3" t="str">
        <f t="shared" si="40"/>
        <v>a</v>
      </c>
      <c r="B89" s="1" t="s">
        <v>1</v>
      </c>
      <c r="C89" s="7" t="s">
        <v>2</v>
      </c>
      <c r="D89" s="15">
        <f t="shared" ref="D89:E89" si="54">D90+D91+D92+D93+D94+D95+D96</f>
        <v>7230000</v>
      </c>
      <c r="E89" s="15">
        <f t="shared" si="54"/>
        <v>521000</v>
      </c>
      <c r="F89" s="20">
        <f t="shared" si="41"/>
        <v>7230000</v>
      </c>
      <c r="G89" s="20">
        <f t="shared" ref="G89:J89" si="55">G90+G91+G92+G93+G94+G95+G96</f>
        <v>1714000</v>
      </c>
      <c r="H89" s="20">
        <f t="shared" si="55"/>
        <v>1807000</v>
      </c>
      <c r="I89" s="20">
        <f t="shared" si="55"/>
        <v>1861800</v>
      </c>
      <c r="J89" s="20">
        <f t="shared" si="55"/>
        <v>1847200</v>
      </c>
      <c r="K89" s="20">
        <f t="shared" si="42"/>
        <v>521000</v>
      </c>
      <c r="L89" s="20">
        <f t="shared" ref="L89:O89" si="56">L90+L91+L92+L93+L94+L95+L96</f>
        <v>114000</v>
      </c>
      <c r="M89" s="20">
        <f t="shared" si="56"/>
        <v>147500</v>
      </c>
      <c r="N89" s="20">
        <f t="shared" si="56"/>
        <v>145500</v>
      </c>
      <c r="O89" s="20">
        <f t="shared" si="56"/>
        <v>114000</v>
      </c>
      <c r="P89" s="5" t="s">
        <v>159</v>
      </c>
      <c r="Q89" s="5" t="s">
        <v>161</v>
      </c>
      <c r="R89" s="33">
        <f t="shared" si="43"/>
        <v>0</v>
      </c>
      <c r="S89" s="36">
        <f t="shared" si="44"/>
        <v>0</v>
      </c>
    </row>
    <row r="90" spans="1:19" ht="19.5" thickTop="1" thickBot="1" x14ac:dyDescent="0.3">
      <c r="A90" s="3" t="str">
        <f t="shared" si="40"/>
        <v>a</v>
      </c>
      <c r="B90" s="1" t="s">
        <v>1</v>
      </c>
      <c r="C90" s="7" t="s">
        <v>3</v>
      </c>
      <c r="D90" s="16">
        <v>3100000</v>
      </c>
      <c r="E90" s="15">
        <v>230000</v>
      </c>
      <c r="F90" s="22">
        <f t="shared" si="41"/>
        <v>3100000</v>
      </c>
      <c r="G90" s="22">
        <v>775000</v>
      </c>
      <c r="H90" s="22">
        <v>775000</v>
      </c>
      <c r="I90" s="22">
        <v>775000</v>
      </c>
      <c r="J90" s="22">
        <v>775000</v>
      </c>
      <c r="K90" s="22">
        <f t="shared" si="42"/>
        <v>230000</v>
      </c>
      <c r="L90" s="22">
        <v>57500</v>
      </c>
      <c r="M90" s="22">
        <v>57500</v>
      </c>
      <c r="N90" s="22">
        <v>57500</v>
      </c>
      <c r="O90" s="22">
        <v>57500</v>
      </c>
      <c r="Q90" s="5" t="s">
        <v>161</v>
      </c>
      <c r="R90" s="33">
        <f t="shared" si="43"/>
        <v>0</v>
      </c>
      <c r="S90" s="36">
        <f t="shared" si="44"/>
        <v>0</v>
      </c>
    </row>
    <row r="91" spans="1:19" ht="19.5" thickTop="1" thickBot="1" x14ac:dyDescent="0.3">
      <c r="A91" s="3" t="str">
        <f t="shared" si="40"/>
        <v>a</v>
      </c>
      <c r="B91" s="1" t="s">
        <v>1</v>
      </c>
      <c r="C91" s="7" t="s">
        <v>4</v>
      </c>
      <c r="D91" s="16">
        <v>4006000</v>
      </c>
      <c r="E91" s="15">
        <v>280000</v>
      </c>
      <c r="F91" s="22">
        <f t="shared" si="41"/>
        <v>4006000</v>
      </c>
      <c r="G91" s="22">
        <v>930000</v>
      </c>
      <c r="H91" s="22">
        <v>979000</v>
      </c>
      <c r="I91" s="21">
        <v>1033800</v>
      </c>
      <c r="J91" s="22">
        <v>1063200</v>
      </c>
      <c r="K91" s="22">
        <f t="shared" si="42"/>
        <v>280000</v>
      </c>
      <c r="L91" s="22">
        <v>55000</v>
      </c>
      <c r="M91" s="22">
        <v>85000</v>
      </c>
      <c r="N91" s="21">
        <v>85000</v>
      </c>
      <c r="O91" s="22">
        <v>55000</v>
      </c>
      <c r="Q91" s="5" t="s">
        <v>161</v>
      </c>
      <c r="R91" s="33">
        <f t="shared" si="43"/>
        <v>0</v>
      </c>
      <c r="S91" s="36">
        <f t="shared" si="44"/>
        <v>0</v>
      </c>
    </row>
    <row r="92" spans="1:19" ht="19.5" hidden="1" thickTop="1" thickBot="1" x14ac:dyDescent="0.3">
      <c r="A92" s="3" t="str">
        <f t="shared" si="40"/>
        <v>b</v>
      </c>
      <c r="B92" s="1" t="s">
        <v>1</v>
      </c>
      <c r="C92" s="7" t="s">
        <v>5</v>
      </c>
      <c r="D92" s="16">
        <v>0</v>
      </c>
      <c r="E92" s="15">
        <v>0</v>
      </c>
      <c r="F92" s="22">
        <f t="shared" si="41"/>
        <v>0</v>
      </c>
      <c r="G92" s="22"/>
      <c r="H92" s="22"/>
      <c r="I92" s="21"/>
      <c r="J92" s="22"/>
      <c r="K92" s="22">
        <f t="shared" si="42"/>
        <v>0</v>
      </c>
      <c r="L92" s="22"/>
      <c r="M92" s="22"/>
      <c r="N92" s="21"/>
      <c r="O92" s="22"/>
      <c r="Q92" s="5" t="s">
        <v>161</v>
      </c>
      <c r="R92" s="33">
        <f t="shared" si="43"/>
        <v>0</v>
      </c>
      <c r="S92" s="36">
        <f t="shared" si="44"/>
        <v>0</v>
      </c>
    </row>
    <row r="93" spans="1:19" ht="19.5" hidden="1" thickTop="1" thickBot="1" x14ac:dyDescent="0.3">
      <c r="A93" s="3" t="str">
        <f t="shared" si="40"/>
        <v>b</v>
      </c>
      <c r="B93" s="1" t="s">
        <v>1</v>
      </c>
      <c r="C93" s="7" t="s">
        <v>6</v>
      </c>
      <c r="D93" s="16">
        <v>0</v>
      </c>
      <c r="E93" s="15">
        <v>0</v>
      </c>
      <c r="F93" s="22">
        <f t="shared" si="41"/>
        <v>0</v>
      </c>
      <c r="G93" s="22"/>
      <c r="H93" s="22"/>
      <c r="I93" s="21"/>
      <c r="J93" s="22"/>
      <c r="K93" s="22">
        <f t="shared" si="42"/>
        <v>0</v>
      </c>
      <c r="L93" s="22"/>
      <c r="M93" s="22"/>
      <c r="N93" s="21"/>
      <c r="O93" s="22"/>
      <c r="Q93" s="5" t="s">
        <v>161</v>
      </c>
      <c r="R93" s="33">
        <f t="shared" si="43"/>
        <v>0</v>
      </c>
      <c r="S93" s="36">
        <f t="shared" si="44"/>
        <v>0</v>
      </c>
    </row>
    <row r="94" spans="1:19" ht="19.5" thickTop="1" thickBot="1" x14ac:dyDescent="0.3">
      <c r="A94" s="3" t="str">
        <f t="shared" si="40"/>
        <v>a</v>
      </c>
      <c r="B94" s="1" t="s">
        <v>1</v>
      </c>
      <c r="C94" s="7" t="s">
        <v>7</v>
      </c>
      <c r="D94" s="16">
        <v>50000</v>
      </c>
      <c r="E94" s="15">
        <v>1000</v>
      </c>
      <c r="F94" s="22">
        <f t="shared" si="41"/>
        <v>50000</v>
      </c>
      <c r="G94" s="22">
        <v>0</v>
      </c>
      <c r="H94" s="22">
        <v>25000</v>
      </c>
      <c r="I94" s="21">
        <v>25000</v>
      </c>
      <c r="J94" s="22">
        <v>0</v>
      </c>
      <c r="K94" s="22">
        <f t="shared" si="42"/>
        <v>1000</v>
      </c>
      <c r="L94" s="22"/>
      <c r="M94" s="22">
        <v>1000</v>
      </c>
      <c r="N94" s="21"/>
      <c r="O94" s="22"/>
      <c r="Q94" s="5" t="s">
        <v>161</v>
      </c>
      <c r="R94" s="33">
        <f t="shared" si="43"/>
        <v>0</v>
      </c>
      <c r="S94" s="36">
        <f t="shared" si="44"/>
        <v>0</v>
      </c>
    </row>
    <row r="95" spans="1:19" ht="19.5" thickTop="1" thickBot="1" x14ac:dyDescent="0.3">
      <c r="A95" s="3" t="str">
        <f t="shared" si="40"/>
        <v>a</v>
      </c>
      <c r="B95" s="1" t="s">
        <v>1</v>
      </c>
      <c r="C95" s="7" t="s">
        <v>8</v>
      </c>
      <c r="D95" s="16">
        <v>30000</v>
      </c>
      <c r="E95" s="15">
        <v>0</v>
      </c>
      <c r="F95" s="22">
        <f t="shared" si="41"/>
        <v>30000</v>
      </c>
      <c r="G95" s="22">
        <v>7500</v>
      </c>
      <c r="H95" s="22">
        <v>7500</v>
      </c>
      <c r="I95" s="22">
        <v>7500</v>
      </c>
      <c r="J95" s="22">
        <v>7500</v>
      </c>
      <c r="K95" s="22">
        <f t="shared" si="42"/>
        <v>0</v>
      </c>
      <c r="L95" s="22"/>
      <c r="M95" s="22"/>
      <c r="N95" s="22"/>
      <c r="O95" s="22"/>
      <c r="Q95" s="5" t="s">
        <v>161</v>
      </c>
      <c r="R95" s="33">
        <f t="shared" si="43"/>
        <v>0</v>
      </c>
      <c r="S95" s="36">
        <f t="shared" si="44"/>
        <v>0</v>
      </c>
    </row>
    <row r="96" spans="1:19" ht="19.5" thickTop="1" thickBot="1" x14ac:dyDescent="0.3">
      <c r="A96" s="3" t="str">
        <f t="shared" si="40"/>
        <v>a</v>
      </c>
      <c r="B96" s="1" t="s">
        <v>1</v>
      </c>
      <c r="C96" s="7" t="s">
        <v>9</v>
      </c>
      <c r="D96" s="16">
        <v>44000</v>
      </c>
      <c r="E96" s="15">
        <v>10000</v>
      </c>
      <c r="F96" s="22">
        <f t="shared" si="41"/>
        <v>44000</v>
      </c>
      <c r="G96" s="22">
        <v>1500</v>
      </c>
      <c r="H96" s="22">
        <v>20500</v>
      </c>
      <c r="I96" s="21">
        <v>20500</v>
      </c>
      <c r="J96" s="22">
        <v>1500</v>
      </c>
      <c r="K96" s="22">
        <f t="shared" si="42"/>
        <v>10000</v>
      </c>
      <c r="L96" s="22">
        <v>1500</v>
      </c>
      <c r="M96" s="22">
        <v>4000</v>
      </c>
      <c r="N96" s="21">
        <v>3000</v>
      </c>
      <c r="O96" s="22">
        <v>1500</v>
      </c>
      <c r="Q96" s="5" t="s">
        <v>161</v>
      </c>
      <c r="R96" s="33">
        <f t="shared" si="43"/>
        <v>0</v>
      </c>
      <c r="S96" s="36">
        <f t="shared" si="44"/>
        <v>0</v>
      </c>
    </row>
    <row r="97" spans="1:19" ht="19.5" thickTop="1" thickBot="1" x14ac:dyDescent="0.3">
      <c r="A97" s="3" t="str">
        <f t="shared" si="40"/>
        <v>a</v>
      </c>
      <c r="B97" s="1" t="s">
        <v>1</v>
      </c>
      <c r="C97" s="7" t="s">
        <v>10</v>
      </c>
      <c r="D97" s="16">
        <v>30000</v>
      </c>
      <c r="E97" s="15">
        <v>6000</v>
      </c>
      <c r="F97" s="22">
        <f t="shared" si="41"/>
        <v>30000</v>
      </c>
      <c r="G97" s="22">
        <v>8000</v>
      </c>
      <c r="H97" s="22">
        <v>10500</v>
      </c>
      <c r="I97" s="21">
        <v>10500</v>
      </c>
      <c r="J97" s="22">
        <v>1000</v>
      </c>
      <c r="K97" s="22">
        <f t="shared" si="42"/>
        <v>6000</v>
      </c>
      <c r="L97" s="22"/>
      <c r="M97" s="22"/>
      <c r="N97" s="21">
        <v>6000</v>
      </c>
      <c r="O97" s="22"/>
      <c r="Q97" s="5" t="s">
        <v>161</v>
      </c>
      <c r="R97" s="33">
        <f t="shared" si="43"/>
        <v>0</v>
      </c>
      <c r="S97" s="36">
        <f t="shared" si="44"/>
        <v>0</v>
      </c>
    </row>
    <row r="98" spans="1:19" ht="19.5" hidden="1" thickTop="1" thickBot="1" x14ac:dyDescent="0.3">
      <c r="A98" s="3" t="str">
        <f t="shared" si="40"/>
        <v>b</v>
      </c>
      <c r="B98" s="1" t="s">
        <v>1</v>
      </c>
      <c r="C98" s="7" t="s">
        <v>11</v>
      </c>
      <c r="D98" s="16">
        <v>0</v>
      </c>
      <c r="E98" s="15">
        <v>0</v>
      </c>
      <c r="F98" s="22">
        <f t="shared" si="41"/>
        <v>0</v>
      </c>
      <c r="G98" s="22"/>
      <c r="H98" s="22"/>
      <c r="I98" s="21"/>
      <c r="J98" s="22"/>
      <c r="K98" s="22">
        <f t="shared" si="42"/>
        <v>0</v>
      </c>
      <c r="L98" s="22"/>
      <c r="M98" s="22"/>
      <c r="N98" s="21"/>
      <c r="O98" s="22"/>
      <c r="Q98" s="5" t="s">
        <v>161</v>
      </c>
      <c r="R98" s="33">
        <f t="shared" si="43"/>
        <v>0</v>
      </c>
      <c r="S98" s="36">
        <f t="shared" si="44"/>
        <v>0</v>
      </c>
    </row>
    <row r="99" spans="1:19" ht="19.5" hidden="1" thickTop="1" thickBot="1" x14ac:dyDescent="0.3">
      <c r="A99" s="3" t="str">
        <f t="shared" si="40"/>
        <v>b</v>
      </c>
      <c r="B99" s="1" t="s">
        <v>1</v>
      </c>
      <c r="C99" s="7" t="s">
        <v>12</v>
      </c>
      <c r="D99" s="16">
        <v>0</v>
      </c>
      <c r="E99" s="15">
        <v>0</v>
      </c>
      <c r="F99" s="22">
        <f t="shared" si="41"/>
        <v>0</v>
      </c>
      <c r="G99" s="22"/>
      <c r="H99" s="22"/>
      <c r="I99" s="21"/>
      <c r="J99" s="22"/>
      <c r="K99" s="22">
        <f t="shared" si="42"/>
        <v>0</v>
      </c>
      <c r="L99" s="22"/>
      <c r="M99" s="22"/>
      <c r="N99" s="21"/>
      <c r="O99" s="22"/>
      <c r="Q99" s="5" t="s">
        <v>161</v>
      </c>
      <c r="R99" s="33">
        <f t="shared" si="43"/>
        <v>0</v>
      </c>
      <c r="S99" s="36">
        <f t="shared" si="44"/>
        <v>0</v>
      </c>
    </row>
    <row r="100" spans="1:19" ht="31.5" thickTop="1" thickBot="1" x14ac:dyDescent="0.3">
      <c r="A100" s="3" t="str">
        <f t="shared" si="40"/>
        <v>a</v>
      </c>
      <c r="B100" s="8" t="s">
        <v>32</v>
      </c>
      <c r="C100" s="9" t="s">
        <v>33</v>
      </c>
      <c r="D100" s="14">
        <f>D101+D109+D110+D111</f>
        <v>22349000</v>
      </c>
      <c r="E100" s="14">
        <f>E101+E109+E110+E111</f>
        <v>7000</v>
      </c>
      <c r="F100" s="19">
        <f t="shared" si="41"/>
        <v>22349000</v>
      </c>
      <c r="G100" s="19">
        <f t="shared" ref="G100:J100" si="57">G101+G109+G110+G111</f>
        <v>5350500</v>
      </c>
      <c r="H100" s="19">
        <f t="shared" si="57"/>
        <v>5665700</v>
      </c>
      <c r="I100" s="19">
        <f t="shared" si="57"/>
        <v>5673900</v>
      </c>
      <c r="J100" s="19">
        <f t="shared" si="57"/>
        <v>5658900</v>
      </c>
      <c r="K100" s="19">
        <f t="shared" si="42"/>
        <v>7000</v>
      </c>
      <c r="L100" s="19">
        <f t="shared" ref="L100:O100" si="58">L101+L109+L110+L111</f>
        <v>2400</v>
      </c>
      <c r="M100" s="19">
        <f t="shared" si="58"/>
        <v>2300</v>
      </c>
      <c r="N100" s="19">
        <f t="shared" si="58"/>
        <v>1200</v>
      </c>
      <c r="O100" s="19">
        <f t="shared" si="58"/>
        <v>1100</v>
      </c>
      <c r="P100" s="5" t="s">
        <v>159</v>
      </c>
      <c r="Q100" s="5" t="s">
        <v>163</v>
      </c>
      <c r="R100" s="33">
        <f t="shared" si="43"/>
        <v>0</v>
      </c>
      <c r="S100" s="36">
        <f t="shared" si="44"/>
        <v>0</v>
      </c>
    </row>
    <row r="101" spans="1:19" ht="19.5" thickTop="1" thickBot="1" x14ac:dyDescent="0.3">
      <c r="A101" s="3" t="str">
        <f t="shared" si="40"/>
        <v>a</v>
      </c>
      <c r="B101" s="1" t="s">
        <v>1</v>
      </c>
      <c r="C101" s="7" t="s">
        <v>2</v>
      </c>
      <c r="D101" s="15">
        <f>D102+D103+D104+D105+D106+D107+D108</f>
        <v>22049000</v>
      </c>
      <c r="E101" s="15">
        <f>E102+E103+E104+E105+E106+E107+E108</f>
        <v>7000</v>
      </c>
      <c r="F101" s="20">
        <f t="shared" si="41"/>
        <v>22049000</v>
      </c>
      <c r="G101" s="20">
        <f t="shared" ref="G101:J101" si="59">G102+G103+G104+G105+G106+G107+G108</f>
        <v>5300500</v>
      </c>
      <c r="H101" s="20">
        <f t="shared" si="59"/>
        <v>5595700</v>
      </c>
      <c r="I101" s="20">
        <f t="shared" si="59"/>
        <v>5563900</v>
      </c>
      <c r="J101" s="20">
        <f t="shared" si="59"/>
        <v>5588900</v>
      </c>
      <c r="K101" s="20">
        <f t="shared" si="42"/>
        <v>7000</v>
      </c>
      <c r="L101" s="20">
        <f t="shared" ref="L101:O101" si="60">L102+L103+L104+L105+L106+L107+L108</f>
        <v>2400</v>
      </c>
      <c r="M101" s="20">
        <f t="shared" si="60"/>
        <v>2300</v>
      </c>
      <c r="N101" s="20">
        <f t="shared" si="60"/>
        <v>1200</v>
      </c>
      <c r="O101" s="20">
        <f t="shared" si="60"/>
        <v>1100</v>
      </c>
      <c r="P101" s="5" t="s">
        <v>159</v>
      </c>
      <c r="Q101" s="5" t="s">
        <v>163</v>
      </c>
      <c r="R101" s="33">
        <f t="shared" si="43"/>
        <v>0</v>
      </c>
      <c r="S101" s="36">
        <f t="shared" si="44"/>
        <v>0</v>
      </c>
    </row>
    <row r="102" spans="1:19" ht="19.5" thickTop="1" thickBot="1" x14ac:dyDescent="0.3">
      <c r="A102" s="3" t="str">
        <f t="shared" si="40"/>
        <v>a</v>
      </c>
      <c r="B102" s="1" t="s">
        <v>1</v>
      </c>
      <c r="C102" s="7" t="s">
        <v>3</v>
      </c>
      <c r="D102" s="15">
        <f t="shared" ref="D102:J111" si="61">D114+D126+D138+D150+D162+D174+D186+D198+D210+D222+D234</f>
        <v>17000000</v>
      </c>
      <c r="E102" s="15">
        <f t="shared" si="61"/>
        <v>0</v>
      </c>
      <c r="F102" s="62">
        <f t="shared" si="41"/>
        <v>17000000</v>
      </c>
      <c r="G102" s="62">
        <f t="shared" si="61"/>
        <v>4250000</v>
      </c>
      <c r="H102" s="62">
        <f t="shared" si="61"/>
        <v>4250000</v>
      </c>
      <c r="I102" s="62">
        <f t="shared" si="61"/>
        <v>4250000</v>
      </c>
      <c r="J102" s="62">
        <f t="shared" si="61"/>
        <v>4250000</v>
      </c>
      <c r="K102" s="20">
        <f t="shared" si="42"/>
        <v>0</v>
      </c>
      <c r="L102" s="20">
        <f t="shared" ref="L102:O111" si="62">L114+L126+L138+L150+L162+L174+L186+L198+L210+L222+L234</f>
        <v>0</v>
      </c>
      <c r="M102" s="20">
        <f t="shared" si="62"/>
        <v>0</v>
      </c>
      <c r="N102" s="20">
        <f t="shared" si="62"/>
        <v>0</v>
      </c>
      <c r="O102" s="20">
        <f t="shared" si="62"/>
        <v>0</v>
      </c>
      <c r="P102" s="5" t="s">
        <v>159</v>
      </c>
      <c r="Q102" s="5" t="s">
        <v>163</v>
      </c>
      <c r="R102" s="33">
        <f t="shared" si="43"/>
        <v>0</v>
      </c>
      <c r="S102" s="36">
        <f t="shared" si="44"/>
        <v>0</v>
      </c>
    </row>
    <row r="103" spans="1:19" ht="19.5" thickTop="1" thickBot="1" x14ac:dyDescent="0.3">
      <c r="A103" s="3" t="str">
        <f t="shared" si="40"/>
        <v>a</v>
      </c>
      <c r="B103" s="1" t="s">
        <v>1</v>
      </c>
      <c r="C103" s="7" t="s">
        <v>4</v>
      </c>
      <c r="D103" s="15">
        <f t="shared" si="61"/>
        <v>4900000</v>
      </c>
      <c r="E103" s="15">
        <f t="shared" si="61"/>
        <v>7000</v>
      </c>
      <c r="F103" s="20">
        <f t="shared" si="41"/>
        <v>4900000</v>
      </c>
      <c r="G103" s="20">
        <f t="shared" si="61"/>
        <v>1004000</v>
      </c>
      <c r="H103" s="20">
        <f t="shared" si="61"/>
        <v>1306500</v>
      </c>
      <c r="I103" s="20">
        <f t="shared" si="61"/>
        <v>1281500</v>
      </c>
      <c r="J103" s="20">
        <f t="shared" si="61"/>
        <v>1308000</v>
      </c>
      <c r="K103" s="20">
        <f t="shared" si="42"/>
        <v>7000</v>
      </c>
      <c r="L103" s="20">
        <f t="shared" si="62"/>
        <v>2400</v>
      </c>
      <c r="M103" s="20">
        <f t="shared" si="62"/>
        <v>2300</v>
      </c>
      <c r="N103" s="20">
        <f t="shared" si="62"/>
        <v>1200</v>
      </c>
      <c r="O103" s="20">
        <f t="shared" si="62"/>
        <v>1100</v>
      </c>
      <c r="P103" s="5" t="s">
        <v>159</v>
      </c>
      <c r="Q103" s="5" t="s">
        <v>163</v>
      </c>
      <c r="R103" s="33">
        <f t="shared" si="43"/>
        <v>0</v>
      </c>
      <c r="S103" s="36">
        <f t="shared" si="44"/>
        <v>0</v>
      </c>
    </row>
    <row r="104" spans="1:19" ht="19.5" hidden="1" thickTop="1" thickBot="1" x14ac:dyDescent="0.3">
      <c r="A104" s="3" t="str">
        <f t="shared" si="40"/>
        <v>b</v>
      </c>
      <c r="B104" s="1" t="s">
        <v>1</v>
      </c>
      <c r="C104" s="7" t="s">
        <v>5</v>
      </c>
      <c r="D104" s="15">
        <f t="shared" si="61"/>
        <v>0</v>
      </c>
      <c r="E104" s="15">
        <f t="shared" si="61"/>
        <v>0</v>
      </c>
      <c r="F104" s="20">
        <f t="shared" si="41"/>
        <v>0</v>
      </c>
      <c r="G104" s="20">
        <f t="shared" si="61"/>
        <v>0</v>
      </c>
      <c r="H104" s="20">
        <f t="shared" si="61"/>
        <v>0</v>
      </c>
      <c r="I104" s="20">
        <f t="shared" si="61"/>
        <v>0</v>
      </c>
      <c r="J104" s="20">
        <f t="shared" si="61"/>
        <v>0</v>
      </c>
      <c r="K104" s="20">
        <f t="shared" si="42"/>
        <v>0</v>
      </c>
      <c r="L104" s="20">
        <f t="shared" si="62"/>
        <v>0</v>
      </c>
      <c r="M104" s="20">
        <f t="shared" si="62"/>
        <v>0</v>
      </c>
      <c r="N104" s="20">
        <f t="shared" si="62"/>
        <v>0</v>
      </c>
      <c r="O104" s="20">
        <f t="shared" si="62"/>
        <v>0</v>
      </c>
      <c r="P104" s="5" t="s">
        <v>159</v>
      </c>
      <c r="Q104" s="5" t="s">
        <v>163</v>
      </c>
      <c r="R104" s="33">
        <f t="shared" si="43"/>
        <v>0</v>
      </c>
      <c r="S104" s="36">
        <f t="shared" si="44"/>
        <v>0</v>
      </c>
    </row>
    <row r="105" spans="1:19" ht="19.5" hidden="1" thickTop="1" thickBot="1" x14ac:dyDescent="0.3">
      <c r="A105" s="3" t="str">
        <f t="shared" si="40"/>
        <v>b</v>
      </c>
      <c r="B105" s="1" t="s">
        <v>1</v>
      </c>
      <c r="C105" s="7" t="s">
        <v>6</v>
      </c>
      <c r="D105" s="15">
        <f t="shared" si="61"/>
        <v>0</v>
      </c>
      <c r="E105" s="15">
        <f t="shared" si="61"/>
        <v>0</v>
      </c>
      <c r="F105" s="20">
        <f t="shared" si="41"/>
        <v>0</v>
      </c>
      <c r="G105" s="20">
        <f t="shared" si="61"/>
        <v>0</v>
      </c>
      <c r="H105" s="20">
        <f t="shared" si="61"/>
        <v>0</v>
      </c>
      <c r="I105" s="20">
        <f t="shared" si="61"/>
        <v>0</v>
      </c>
      <c r="J105" s="20">
        <f t="shared" si="61"/>
        <v>0</v>
      </c>
      <c r="K105" s="20">
        <f t="shared" si="42"/>
        <v>0</v>
      </c>
      <c r="L105" s="20">
        <f t="shared" si="62"/>
        <v>0</v>
      </c>
      <c r="M105" s="20">
        <f t="shared" si="62"/>
        <v>0</v>
      </c>
      <c r="N105" s="20">
        <f t="shared" si="62"/>
        <v>0</v>
      </c>
      <c r="O105" s="20">
        <f t="shared" si="62"/>
        <v>0</v>
      </c>
      <c r="P105" s="5" t="s">
        <v>159</v>
      </c>
      <c r="Q105" s="5" t="s">
        <v>163</v>
      </c>
      <c r="R105" s="33">
        <f t="shared" si="43"/>
        <v>0</v>
      </c>
      <c r="S105" s="36">
        <f t="shared" si="44"/>
        <v>0</v>
      </c>
    </row>
    <row r="106" spans="1:19" ht="19.5" thickTop="1" thickBot="1" x14ac:dyDescent="0.3">
      <c r="A106" s="3" t="str">
        <f t="shared" si="40"/>
        <v>a</v>
      </c>
      <c r="B106" s="1" t="s">
        <v>1</v>
      </c>
      <c r="C106" s="7" t="s">
        <v>7</v>
      </c>
      <c r="D106" s="15">
        <f t="shared" si="61"/>
        <v>3000</v>
      </c>
      <c r="E106" s="15">
        <f t="shared" si="61"/>
        <v>0</v>
      </c>
      <c r="F106" s="20">
        <f t="shared" si="41"/>
        <v>3000</v>
      </c>
      <c r="G106" s="20">
        <f t="shared" si="61"/>
        <v>0</v>
      </c>
      <c r="H106" s="20">
        <f t="shared" si="61"/>
        <v>0</v>
      </c>
      <c r="I106" s="20">
        <f t="shared" si="61"/>
        <v>3000</v>
      </c>
      <c r="J106" s="20">
        <f t="shared" si="61"/>
        <v>0</v>
      </c>
      <c r="K106" s="20">
        <f t="shared" si="42"/>
        <v>0</v>
      </c>
      <c r="L106" s="20">
        <f t="shared" si="62"/>
        <v>0</v>
      </c>
      <c r="M106" s="20">
        <f t="shared" si="62"/>
        <v>0</v>
      </c>
      <c r="N106" s="20">
        <f t="shared" si="62"/>
        <v>0</v>
      </c>
      <c r="O106" s="20">
        <f t="shared" si="62"/>
        <v>0</v>
      </c>
      <c r="P106" s="5" t="s">
        <v>159</v>
      </c>
      <c r="Q106" s="5" t="s">
        <v>163</v>
      </c>
      <c r="R106" s="33">
        <f t="shared" si="43"/>
        <v>0</v>
      </c>
      <c r="S106" s="36">
        <f t="shared" si="44"/>
        <v>0</v>
      </c>
    </row>
    <row r="107" spans="1:19" ht="19.5" thickTop="1" thickBot="1" x14ac:dyDescent="0.3">
      <c r="A107" s="3" t="str">
        <f t="shared" si="40"/>
        <v>a</v>
      </c>
      <c r="B107" s="1" t="s">
        <v>1</v>
      </c>
      <c r="C107" s="7" t="s">
        <v>8</v>
      </c>
      <c r="D107" s="15">
        <f t="shared" si="61"/>
        <v>102000</v>
      </c>
      <c r="E107" s="15">
        <f t="shared" si="61"/>
        <v>0</v>
      </c>
      <c r="F107" s="20">
        <f t="shared" si="41"/>
        <v>102000</v>
      </c>
      <c r="G107" s="20">
        <f t="shared" si="61"/>
        <v>38200</v>
      </c>
      <c r="H107" s="20">
        <f t="shared" si="61"/>
        <v>29200</v>
      </c>
      <c r="I107" s="20">
        <f t="shared" si="61"/>
        <v>18300</v>
      </c>
      <c r="J107" s="20">
        <f t="shared" si="61"/>
        <v>16300</v>
      </c>
      <c r="K107" s="20">
        <f t="shared" si="42"/>
        <v>0</v>
      </c>
      <c r="L107" s="20">
        <f t="shared" si="62"/>
        <v>0</v>
      </c>
      <c r="M107" s="20">
        <f t="shared" si="62"/>
        <v>0</v>
      </c>
      <c r="N107" s="20">
        <f t="shared" si="62"/>
        <v>0</v>
      </c>
      <c r="O107" s="20">
        <f t="shared" si="62"/>
        <v>0</v>
      </c>
      <c r="P107" s="5" t="s">
        <v>159</v>
      </c>
      <c r="Q107" s="5" t="s">
        <v>163</v>
      </c>
      <c r="R107" s="33">
        <f t="shared" si="43"/>
        <v>0</v>
      </c>
      <c r="S107" s="36">
        <f t="shared" si="44"/>
        <v>0</v>
      </c>
    </row>
    <row r="108" spans="1:19" ht="19.5" thickTop="1" thickBot="1" x14ac:dyDescent="0.3">
      <c r="A108" s="3" t="str">
        <f t="shared" si="40"/>
        <v>a</v>
      </c>
      <c r="B108" s="1" t="s">
        <v>1</v>
      </c>
      <c r="C108" s="7" t="s">
        <v>9</v>
      </c>
      <c r="D108" s="15">
        <f t="shared" si="61"/>
        <v>44000</v>
      </c>
      <c r="E108" s="15">
        <f t="shared" si="61"/>
        <v>0</v>
      </c>
      <c r="F108" s="20">
        <f t="shared" si="41"/>
        <v>44000</v>
      </c>
      <c r="G108" s="20">
        <f t="shared" si="61"/>
        <v>8300</v>
      </c>
      <c r="H108" s="20">
        <f t="shared" si="61"/>
        <v>10000</v>
      </c>
      <c r="I108" s="20">
        <f t="shared" si="61"/>
        <v>11100</v>
      </c>
      <c r="J108" s="20">
        <f t="shared" si="61"/>
        <v>14600</v>
      </c>
      <c r="K108" s="20">
        <f t="shared" si="42"/>
        <v>0</v>
      </c>
      <c r="L108" s="20">
        <f t="shared" si="62"/>
        <v>0</v>
      </c>
      <c r="M108" s="20">
        <f t="shared" si="62"/>
        <v>0</v>
      </c>
      <c r="N108" s="20">
        <f t="shared" si="62"/>
        <v>0</v>
      </c>
      <c r="O108" s="20">
        <f t="shared" si="62"/>
        <v>0</v>
      </c>
      <c r="P108" s="5" t="s">
        <v>159</v>
      </c>
      <c r="Q108" s="5" t="s">
        <v>163</v>
      </c>
      <c r="R108" s="33">
        <f t="shared" si="43"/>
        <v>0</v>
      </c>
      <c r="S108" s="36">
        <f t="shared" si="44"/>
        <v>0</v>
      </c>
    </row>
    <row r="109" spans="1:19" ht="19.5" thickTop="1" thickBot="1" x14ac:dyDescent="0.3">
      <c r="A109" s="3" t="str">
        <f t="shared" si="40"/>
        <v>a</v>
      </c>
      <c r="B109" s="1" t="s">
        <v>1</v>
      </c>
      <c r="C109" s="7" t="s">
        <v>10</v>
      </c>
      <c r="D109" s="15">
        <f t="shared" si="61"/>
        <v>300000</v>
      </c>
      <c r="E109" s="15">
        <f t="shared" si="61"/>
        <v>0</v>
      </c>
      <c r="F109" s="20">
        <f t="shared" si="41"/>
        <v>300000</v>
      </c>
      <c r="G109" s="20">
        <f t="shared" si="61"/>
        <v>50000</v>
      </c>
      <c r="H109" s="20">
        <f t="shared" si="61"/>
        <v>70000</v>
      </c>
      <c r="I109" s="20">
        <f t="shared" si="61"/>
        <v>110000</v>
      </c>
      <c r="J109" s="20">
        <f t="shared" si="61"/>
        <v>70000</v>
      </c>
      <c r="K109" s="20">
        <f t="shared" si="42"/>
        <v>0</v>
      </c>
      <c r="L109" s="20">
        <f t="shared" si="62"/>
        <v>0</v>
      </c>
      <c r="M109" s="20">
        <f t="shared" si="62"/>
        <v>0</v>
      </c>
      <c r="N109" s="20">
        <f t="shared" si="62"/>
        <v>0</v>
      </c>
      <c r="O109" s="20">
        <f t="shared" si="62"/>
        <v>0</v>
      </c>
      <c r="P109" s="5" t="s">
        <v>159</v>
      </c>
      <c r="Q109" s="5" t="s">
        <v>163</v>
      </c>
      <c r="R109" s="33">
        <f t="shared" si="43"/>
        <v>0</v>
      </c>
      <c r="S109" s="36">
        <f t="shared" si="44"/>
        <v>0</v>
      </c>
    </row>
    <row r="110" spans="1:19" ht="19.5" hidden="1" thickTop="1" thickBot="1" x14ac:dyDescent="0.3">
      <c r="A110" s="3" t="str">
        <f t="shared" si="40"/>
        <v>b</v>
      </c>
      <c r="B110" s="1" t="s">
        <v>1</v>
      </c>
      <c r="C110" s="7" t="s">
        <v>11</v>
      </c>
      <c r="D110" s="15">
        <f t="shared" si="61"/>
        <v>0</v>
      </c>
      <c r="E110" s="15">
        <f t="shared" si="61"/>
        <v>0</v>
      </c>
      <c r="F110" s="20">
        <f t="shared" si="41"/>
        <v>0</v>
      </c>
      <c r="G110" s="20">
        <f t="shared" si="61"/>
        <v>0</v>
      </c>
      <c r="H110" s="20">
        <f t="shared" si="61"/>
        <v>0</v>
      </c>
      <c r="I110" s="20">
        <f t="shared" si="61"/>
        <v>0</v>
      </c>
      <c r="J110" s="20">
        <f t="shared" si="61"/>
        <v>0</v>
      </c>
      <c r="K110" s="20">
        <f t="shared" si="42"/>
        <v>0</v>
      </c>
      <c r="L110" s="20">
        <f t="shared" si="62"/>
        <v>0</v>
      </c>
      <c r="M110" s="20">
        <f t="shared" si="62"/>
        <v>0</v>
      </c>
      <c r="N110" s="20">
        <f t="shared" si="62"/>
        <v>0</v>
      </c>
      <c r="O110" s="20">
        <f t="shared" si="62"/>
        <v>0</v>
      </c>
      <c r="P110" s="5" t="s">
        <v>159</v>
      </c>
      <c r="Q110" s="5" t="s">
        <v>163</v>
      </c>
      <c r="R110" s="33">
        <f t="shared" si="43"/>
        <v>0</v>
      </c>
      <c r="S110" s="36">
        <f t="shared" si="44"/>
        <v>0</v>
      </c>
    </row>
    <row r="111" spans="1:19" ht="19.5" hidden="1" thickTop="1" thickBot="1" x14ac:dyDescent="0.3">
      <c r="A111" s="3" t="str">
        <f t="shared" si="40"/>
        <v>b</v>
      </c>
      <c r="B111" s="1" t="s">
        <v>1</v>
      </c>
      <c r="C111" s="7" t="s">
        <v>12</v>
      </c>
      <c r="D111" s="15">
        <f t="shared" si="61"/>
        <v>0</v>
      </c>
      <c r="E111" s="15">
        <f t="shared" si="61"/>
        <v>0</v>
      </c>
      <c r="F111" s="20">
        <f t="shared" si="41"/>
        <v>0</v>
      </c>
      <c r="G111" s="20">
        <f t="shared" si="61"/>
        <v>0</v>
      </c>
      <c r="H111" s="20">
        <f t="shared" si="61"/>
        <v>0</v>
      </c>
      <c r="I111" s="20">
        <f t="shared" si="61"/>
        <v>0</v>
      </c>
      <c r="J111" s="20">
        <f t="shared" si="61"/>
        <v>0</v>
      </c>
      <c r="K111" s="20">
        <f t="shared" si="42"/>
        <v>0</v>
      </c>
      <c r="L111" s="20">
        <f t="shared" si="62"/>
        <v>0</v>
      </c>
      <c r="M111" s="20">
        <f t="shared" si="62"/>
        <v>0</v>
      </c>
      <c r="N111" s="20">
        <f t="shared" si="62"/>
        <v>0</v>
      </c>
      <c r="O111" s="20">
        <f t="shared" si="62"/>
        <v>0</v>
      </c>
      <c r="P111" s="5" t="s">
        <v>159</v>
      </c>
      <c r="Q111" s="5" t="s">
        <v>163</v>
      </c>
      <c r="R111" s="33">
        <f t="shared" si="43"/>
        <v>0</v>
      </c>
      <c r="S111" s="36">
        <f t="shared" si="44"/>
        <v>0</v>
      </c>
    </row>
    <row r="112" spans="1:19" ht="46.5" thickTop="1" thickBot="1" x14ac:dyDescent="0.3">
      <c r="A112" s="3" t="str">
        <f t="shared" si="40"/>
        <v>a</v>
      </c>
      <c r="B112" s="8" t="s">
        <v>34</v>
      </c>
      <c r="C112" s="9" t="s">
        <v>35</v>
      </c>
      <c r="D112" s="14">
        <f t="shared" ref="D112:E112" si="63">D113+D121+D122+D123</f>
        <v>21816000</v>
      </c>
      <c r="E112" s="14">
        <f t="shared" si="63"/>
        <v>7000</v>
      </c>
      <c r="F112" s="19">
        <f t="shared" si="41"/>
        <v>21816000</v>
      </c>
      <c r="G112" s="19">
        <f t="shared" ref="G112:J112" si="64">G113+G121+G122+G123</f>
        <v>5175000</v>
      </c>
      <c r="H112" s="19">
        <f t="shared" si="64"/>
        <v>5542000</v>
      </c>
      <c r="I112" s="19">
        <f t="shared" si="64"/>
        <v>5576000</v>
      </c>
      <c r="J112" s="19">
        <f t="shared" si="64"/>
        <v>5523000</v>
      </c>
      <c r="K112" s="19">
        <f t="shared" si="42"/>
        <v>7000</v>
      </c>
      <c r="L112" s="19">
        <f t="shared" ref="L112:O112" si="65">L113+L121+L122+L123</f>
        <v>2400</v>
      </c>
      <c r="M112" s="19">
        <f t="shared" si="65"/>
        <v>2300</v>
      </c>
      <c r="N112" s="19">
        <f t="shared" si="65"/>
        <v>1200</v>
      </c>
      <c r="O112" s="19">
        <f t="shared" si="65"/>
        <v>1100</v>
      </c>
      <c r="P112" s="5" t="s">
        <v>159</v>
      </c>
      <c r="Q112" s="5" t="s">
        <v>163</v>
      </c>
      <c r="R112" s="33">
        <f t="shared" si="43"/>
        <v>0</v>
      </c>
      <c r="S112" s="36">
        <f t="shared" si="44"/>
        <v>0</v>
      </c>
    </row>
    <row r="113" spans="1:19" ht="19.5" thickTop="1" thickBot="1" x14ac:dyDescent="0.3">
      <c r="A113" s="3" t="str">
        <f t="shared" si="40"/>
        <v>a</v>
      </c>
      <c r="B113" s="1" t="s">
        <v>1</v>
      </c>
      <c r="C113" s="7" t="s">
        <v>2</v>
      </c>
      <c r="D113" s="15">
        <f t="shared" ref="D113:E113" si="66">D114+D115+D116+D117+D118+D119+D120</f>
        <v>21516000</v>
      </c>
      <c r="E113" s="15">
        <f t="shared" si="66"/>
        <v>7000</v>
      </c>
      <c r="F113" s="20">
        <f t="shared" si="41"/>
        <v>21516000</v>
      </c>
      <c r="G113" s="20">
        <f t="shared" ref="G113:J113" si="67">G114+G115+G116+G117+G118+G119+G120</f>
        <v>5125000</v>
      </c>
      <c r="H113" s="20">
        <f t="shared" si="67"/>
        <v>5472000</v>
      </c>
      <c r="I113" s="20">
        <f t="shared" si="67"/>
        <v>5466000</v>
      </c>
      <c r="J113" s="20">
        <f t="shared" si="67"/>
        <v>5453000</v>
      </c>
      <c r="K113" s="20">
        <f t="shared" si="42"/>
        <v>7000</v>
      </c>
      <c r="L113" s="20">
        <f t="shared" ref="L113:O113" si="68">L114+L115+L116+L117+L118+L119+L120</f>
        <v>2400</v>
      </c>
      <c r="M113" s="20">
        <f t="shared" si="68"/>
        <v>2300</v>
      </c>
      <c r="N113" s="20">
        <f t="shared" si="68"/>
        <v>1200</v>
      </c>
      <c r="O113" s="20">
        <f t="shared" si="68"/>
        <v>1100</v>
      </c>
      <c r="P113" s="5" t="s">
        <v>159</v>
      </c>
      <c r="Q113" s="5" t="s">
        <v>163</v>
      </c>
      <c r="R113" s="33">
        <f t="shared" si="43"/>
        <v>0</v>
      </c>
      <c r="S113" s="36">
        <f t="shared" si="44"/>
        <v>0</v>
      </c>
    </row>
    <row r="114" spans="1:19" ht="19.5" thickTop="1" thickBot="1" x14ac:dyDescent="0.3">
      <c r="A114" s="3" t="str">
        <f t="shared" si="40"/>
        <v>a</v>
      </c>
      <c r="B114" s="1" t="s">
        <v>1</v>
      </c>
      <c r="C114" s="7" t="s">
        <v>3</v>
      </c>
      <c r="D114" s="16">
        <v>17000000</v>
      </c>
      <c r="E114" s="16">
        <v>0</v>
      </c>
      <c r="F114" s="63">
        <f t="shared" si="41"/>
        <v>17000000</v>
      </c>
      <c r="G114" s="63">
        <v>4250000</v>
      </c>
      <c r="H114" s="63">
        <v>4250000</v>
      </c>
      <c r="I114" s="63">
        <v>4250000</v>
      </c>
      <c r="J114" s="63">
        <v>4250000</v>
      </c>
      <c r="K114" s="22">
        <f t="shared" si="42"/>
        <v>0</v>
      </c>
      <c r="L114" s="22"/>
      <c r="M114" s="22"/>
      <c r="N114" s="22"/>
      <c r="O114" s="22"/>
      <c r="Q114" s="5" t="s">
        <v>163</v>
      </c>
      <c r="R114" s="33">
        <f t="shared" si="43"/>
        <v>0</v>
      </c>
      <c r="S114" s="36">
        <f t="shared" si="44"/>
        <v>0</v>
      </c>
    </row>
    <row r="115" spans="1:19" ht="19.5" thickTop="1" thickBot="1" x14ac:dyDescent="0.3">
      <c r="A115" s="3" t="str">
        <f t="shared" si="40"/>
        <v>a</v>
      </c>
      <c r="B115" s="1" t="s">
        <v>1</v>
      </c>
      <c r="C115" s="7" t="s">
        <v>4</v>
      </c>
      <c r="D115" s="16">
        <v>4437000</v>
      </c>
      <c r="E115" s="16">
        <v>7000</v>
      </c>
      <c r="F115" s="22">
        <f t="shared" si="41"/>
        <v>4437000</v>
      </c>
      <c r="G115" s="22">
        <v>850000</v>
      </c>
      <c r="H115" s="22">
        <v>1200000</v>
      </c>
      <c r="I115" s="21">
        <v>1200000</v>
      </c>
      <c r="J115" s="22">
        <v>1187000</v>
      </c>
      <c r="K115" s="22">
        <f t="shared" si="42"/>
        <v>7000</v>
      </c>
      <c r="L115" s="22">
        <v>2400</v>
      </c>
      <c r="M115" s="22">
        <v>2300</v>
      </c>
      <c r="N115" s="21">
        <v>1200</v>
      </c>
      <c r="O115" s="22">
        <v>1100</v>
      </c>
      <c r="Q115" s="5" t="s">
        <v>163</v>
      </c>
      <c r="R115" s="33">
        <f t="shared" si="43"/>
        <v>0</v>
      </c>
      <c r="S115" s="36">
        <f t="shared" si="44"/>
        <v>0</v>
      </c>
    </row>
    <row r="116" spans="1:19" ht="19.5" hidden="1" thickTop="1" thickBot="1" x14ac:dyDescent="0.3">
      <c r="A116" s="3" t="str">
        <f t="shared" si="40"/>
        <v>b</v>
      </c>
      <c r="B116" s="1" t="s">
        <v>1</v>
      </c>
      <c r="C116" s="7" t="s">
        <v>5</v>
      </c>
      <c r="D116" s="16">
        <v>0</v>
      </c>
      <c r="E116" s="16">
        <v>0</v>
      </c>
      <c r="F116" s="22">
        <f t="shared" si="41"/>
        <v>0</v>
      </c>
      <c r="G116" s="22"/>
      <c r="H116" s="22"/>
      <c r="I116" s="21"/>
      <c r="J116" s="22"/>
      <c r="K116" s="22">
        <f t="shared" si="42"/>
        <v>0</v>
      </c>
      <c r="L116" s="22"/>
      <c r="M116" s="22"/>
      <c r="N116" s="21"/>
      <c r="O116" s="22"/>
      <c r="Q116" s="5" t="s">
        <v>163</v>
      </c>
      <c r="R116" s="33">
        <f t="shared" si="43"/>
        <v>0</v>
      </c>
      <c r="S116" s="36">
        <f t="shared" si="44"/>
        <v>0</v>
      </c>
    </row>
    <row r="117" spans="1:19" ht="19.5" hidden="1" thickTop="1" thickBot="1" x14ac:dyDescent="0.3">
      <c r="A117" s="3" t="str">
        <f t="shared" si="40"/>
        <v>b</v>
      </c>
      <c r="B117" s="1" t="s">
        <v>1</v>
      </c>
      <c r="C117" s="7" t="s">
        <v>6</v>
      </c>
      <c r="D117" s="16">
        <v>0</v>
      </c>
      <c r="E117" s="16">
        <v>0</v>
      </c>
      <c r="F117" s="22">
        <f t="shared" si="41"/>
        <v>0</v>
      </c>
      <c r="G117" s="22"/>
      <c r="H117" s="22"/>
      <c r="I117" s="21"/>
      <c r="J117" s="22"/>
      <c r="K117" s="22">
        <f t="shared" si="42"/>
        <v>0</v>
      </c>
      <c r="L117" s="22"/>
      <c r="M117" s="22"/>
      <c r="N117" s="21"/>
      <c r="O117" s="22"/>
      <c r="Q117" s="5" t="s">
        <v>163</v>
      </c>
      <c r="R117" s="33">
        <f t="shared" si="43"/>
        <v>0</v>
      </c>
      <c r="S117" s="36">
        <f t="shared" si="44"/>
        <v>0</v>
      </c>
    </row>
    <row r="118" spans="1:19" ht="19.5" thickTop="1" thickBot="1" x14ac:dyDescent="0.3">
      <c r="A118" s="3" t="str">
        <f t="shared" si="40"/>
        <v>a</v>
      </c>
      <c r="B118" s="1" t="s">
        <v>1</v>
      </c>
      <c r="C118" s="7" t="s">
        <v>7</v>
      </c>
      <c r="D118" s="16">
        <v>3000</v>
      </c>
      <c r="E118" s="16">
        <v>0</v>
      </c>
      <c r="F118" s="22">
        <f t="shared" si="41"/>
        <v>3000</v>
      </c>
      <c r="G118" s="22">
        <v>0</v>
      </c>
      <c r="H118" s="22">
        <v>0</v>
      </c>
      <c r="I118" s="21">
        <v>3000</v>
      </c>
      <c r="J118" s="22">
        <v>0</v>
      </c>
      <c r="K118" s="22">
        <f t="shared" si="42"/>
        <v>0</v>
      </c>
      <c r="L118" s="22"/>
      <c r="M118" s="22"/>
      <c r="N118" s="21"/>
      <c r="O118" s="22"/>
      <c r="Q118" s="5" t="s">
        <v>163</v>
      </c>
      <c r="R118" s="33">
        <f t="shared" si="43"/>
        <v>0</v>
      </c>
      <c r="S118" s="36">
        <f t="shared" si="44"/>
        <v>0</v>
      </c>
    </row>
    <row r="119" spans="1:19" ht="19.5" thickTop="1" thickBot="1" x14ac:dyDescent="0.3">
      <c r="A119" s="3" t="str">
        <f t="shared" si="40"/>
        <v>a</v>
      </c>
      <c r="B119" s="1" t="s">
        <v>1</v>
      </c>
      <c r="C119" s="7" t="s">
        <v>8</v>
      </c>
      <c r="D119" s="16">
        <v>44000</v>
      </c>
      <c r="E119" s="16">
        <v>0</v>
      </c>
      <c r="F119" s="22">
        <f t="shared" si="41"/>
        <v>44000</v>
      </c>
      <c r="G119" s="22">
        <v>20000</v>
      </c>
      <c r="H119" s="22">
        <v>15000</v>
      </c>
      <c r="I119" s="21">
        <v>5000</v>
      </c>
      <c r="J119" s="22">
        <v>4000</v>
      </c>
      <c r="K119" s="22">
        <f t="shared" si="42"/>
        <v>0</v>
      </c>
      <c r="L119" s="22"/>
      <c r="M119" s="22"/>
      <c r="N119" s="21"/>
      <c r="O119" s="22"/>
      <c r="Q119" s="5" t="s">
        <v>163</v>
      </c>
      <c r="R119" s="33">
        <f t="shared" si="43"/>
        <v>0</v>
      </c>
      <c r="S119" s="36">
        <f t="shared" si="44"/>
        <v>0</v>
      </c>
    </row>
    <row r="120" spans="1:19" ht="19.5" thickTop="1" thickBot="1" x14ac:dyDescent="0.3">
      <c r="A120" s="3" t="str">
        <f t="shared" si="40"/>
        <v>a</v>
      </c>
      <c r="B120" s="1" t="s">
        <v>1</v>
      </c>
      <c r="C120" s="7" t="s">
        <v>9</v>
      </c>
      <c r="D120" s="16">
        <v>32000</v>
      </c>
      <c r="E120" s="16">
        <v>0</v>
      </c>
      <c r="F120" s="22">
        <f t="shared" si="41"/>
        <v>32000</v>
      </c>
      <c r="G120" s="22">
        <v>5000</v>
      </c>
      <c r="H120" s="22">
        <v>7000</v>
      </c>
      <c r="I120" s="21">
        <v>8000</v>
      </c>
      <c r="J120" s="22">
        <v>12000</v>
      </c>
      <c r="K120" s="22">
        <f t="shared" si="42"/>
        <v>0</v>
      </c>
      <c r="L120" s="22"/>
      <c r="M120" s="22"/>
      <c r="N120" s="21"/>
      <c r="O120" s="22"/>
      <c r="Q120" s="5" t="s">
        <v>163</v>
      </c>
      <c r="R120" s="33">
        <f t="shared" si="43"/>
        <v>0</v>
      </c>
      <c r="S120" s="36">
        <f t="shared" si="44"/>
        <v>0</v>
      </c>
    </row>
    <row r="121" spans="1:19" ht="19.5" thickTop="1" thickBot="1" x14ac:dyDescent="0.3">
      <c r="A121" s="3" t="str">
        <f t="shared" si="40"/>
        <v>a</v>
      </c>
      <c r="B121" s="1" t="s">
        <v>1</v>
      </c>
      <c r="C121" s="7" t="s">
        <v>10</v>
      </c>
      <c r="D121" s="16">
        <v>300000</v>
      </c>
      <c r="E121" s="16">
        <v>0</v>
      </c>
      <c r="F121" s="22">
        <f t="shared" si="41"/>
        <v>300000</v>
      </c>
      <c r="G121" s="22">
        <v>50000</v>
      </c>
      <c r="H121" s="22">
        <v>70000</v>
      </c>
      <c r="I121" s="22">
        <v>110000</v>
      </c>
      <c r="J121" s="22">
        <v>70000</v>
      </c>
      <c r="K121" s="22">
        <f t="shared" si="42"/>
        <v>0</v>
      </c>
      <c r="L121" s="22"/>
      <c r="M121" s="22"/>
      <c r="N121" s="22"/>
      <c r="O121" s="22"/>
      <c r="Q121" s="5" t="s">
        <v>163</v>
      </c>
      <c r="R121" s="33">
        <f t="shared" si="43"/>
        <v>0</v>
      </c>
      <c r="S121" s="36">
        <f t="shared" si="44"/>
        <v>0</v>
      </c>
    </row>
    <row r="122" spans="1:19" ht="19.5" hidden="1" thickTop="1" thickBot="1" x14ac:dyDescent="0.3">
      <c r="A122" s="3" t="str">
        <f t="shared" si="40"/>
        <v>b</v>
      </c>
      <c r="B122" s="1" t="s">
        <v>1</v>
      </c>
      <c r="C122" s="7" t="s">
        <v>11</v>
      </c>
      <c r="D122" s="16">
        <v>0</v>
      </c>
      <c r="E122" s="16">
        <v>0</v>
      </c>
      <c r="F122" s="22">
        <f t="shared" si="41"/>
        <v>0</v>
      </c>
      <c r="G122" s="22"/>
      <c r="H122" s="22"/>
      <c r="I122" s="21"/>
      <c r="J122" s="22"/>
      <c r="K122" s="22">
        <f t="shared" si="42"/>
        <v>0</v>
      </c>
      <c r="L122" s="22"/>
      <c r="M122" s="22"/>
      <c r="N122" s="21"/>
      <c r="O122" s="22"/>
      <c r="Q122" s="5" t="s">
        <v>163</v>
      </c>
      <c r="R122" s="33">
        <f t="shared" si="43"/>
        <v>0</v>
      </c>
      <c r="S122" s="36">
        <f t="shared" si="44"/>
        <v>0</v>
      </c>
    </row>
    <row r="123" spans="1:19" ht="19.5" hidden="1" thickTop="1" thickBot="1" x14ac:dyDescent="0.3">
      <c r="A123" s="3" t="str">
        <f t="shared" si="40"/>
        <v>b</v>
      </c>
      <c r="B123" s="1" t="s">
        <v>1</v>
      </c>
      <c r="C123" s="7" t="s">
        <v>12</v>
      </c>
      <c r="D123" s="16">
        <v>0</v>
      </c>
      <c r="E123" s="16">
        <v>0</v>
      </c>
      <c r="F123" s="22">
        <f t="shared" si="41"/>
        <v>0</v>
      </c>
      <c r="G123" s="22"/>
      <c r="H123" s="22"/>
      <c r="I123" s="21"/>
      <c r="J123" s="22"/>
      <c r="K123" s="22">
        <f t="shared" si="42"/>
        <v>0</v>
      </c>
      <c r="L123" s="22"/>
      <c r="M123" s="22"/>
      <c r="N123" s="21"/>
      <c r="O123" s="22"/>
      <c r="Q123" s="5" t="s">
        <v>163</v>
      </c>
      <c r="R123" s="33">
        <f t="shared" si="43"/>
        <v>0</v>
      </c>
      <c r="S123" s="36">
        <f t="shared" si="44"/>
        <v>0</v>
      </c>
    </row>
    <row r="124" spans="1:19" ht="61.5" thickTop="1" thickBot="1" x14ac:dyDescent="0.3">
      <c r="A124" s="3" t="str">
        <f t="shared" si="40"/>
        <v>a</v>
      </c>
      <c r="B124" s="8" t="s">
        <v>36</v>
      </c>
      <c r="C124" s="9" t="s">
        <v>37</v>
      </c>
      <c r="D124" s="14">
        <f t="shared" ref="D124:E124" si="69">D125+D133+D134+D135</f>
        <v>99000</v>
      </c>
      <c r="E124" s="14">
        <f t="shared" si="69"/>
        <v>0</v>
      </c>
      <c r="F124" s="19">
        <f t="shared" si="41"/>
        <v>99000</v>
      </c>
      <c r="G124" s="19">
        <f t="shared" ref="G124:J124" si="70">G125+G133+G134+G135</f>
        <v>38900</v>
      </c>
      <c r="H124" s="19">
        <f t="shared" si="70"/>
        <v>21800</v>
      </c>
      <c r="I124" s="19">
        <f t="shared" si="70"/>
        <v>16800</v>
      </c>
      <c r="J124" s="19">
        <f t="shared" si="70"/>
        <v>21500</v>
      </c>
      <c r="K124" s="19">
        <f t="shared" si="42"/>
        <v>0</v>
      </c>
      <c r="L124" s="19">
        <f t="shared" ref="L124:O124" si="71">L125+L133+L134+L135</f>
        <v>0</v>
      </c>
      <c r="M124" s="19">
        <f t="shared" si="71"/>
        <v>0</v>
      </c>
      <c r="N124" s="19">
        <f t="shared" si="71"/>
        <v>0</v>
      </c>
      <c r="O124" s="19">
        <f t="shared" si="71"/>
        <v>0</v>
      </c>
      <c r="P124" s="5" t="s">
        <v>159</v>
      </c>
      <c r="Q124" s="5" t="s">
        <v>163</v>
      </c>
      <c r="R124" s="33">
        <f t="shared" si="43"/>
        <v>0</v>
      </c>
      <c r="S124" s="36">
        <f t="shared" si="44"/>
        <v>0</v>
      </c>
    </row>
    <row r="125" spans="1:19" ht="19.5" thickTop="1" thickBot="1" x14ac:dyDescent="0.3">
      <c r="A125" s="3" t="str">
        <f t="shared" si="40"/>
        <v>a</v>
      </c>
      <c r="B125" s="1" t="s">
        <v>1</v>
      </c>
      <c r="C125" s="7" t="s">
        <v>2</v>
      </c>
      <c r="D125" s="15">
        <f t="shared" ref="D125:E125" si="72">D126+D127+D128+D129+D130+D131+D132</f>
        <v>99000</v>
      </c>
      <c r="E125" s="15">
        <f t="shared" si="72"/>
        <v>0</v>
      </c>
      <c r="F125" s="20">
        <f t="shared" si="41"/>
        <v>99000</v>
      </c>
      <c r="G125" s="20">
        <f t="shared" ref="G125:J125" si="73">G126+G127+G128+G129+G130+G131+G132</f>
        <v>38900</v>
      </c>
      <c r="H125" s="20">
        <f t="shared" si="73"/>
        <v>21800</v>
      </c>
      <c r="I125" s="20">
        <f t="shared" si="73"/>
        <v>16800</v>
      </c>
      <c r="J125" s="20">
        <f t="shared" si="73"/>
        <v>21500</v>
      </c>
      <c r="K125" s="20">
        <f t="shared" si="42"/>
        <v>0</v>
      </c>
      <c r="L125" s="20">
        <f t="shared" ref="L125:O125" si="74">L126+L127+L128+L129+L130+L131+L132</f>
        <v>0</v>
      </c>
      <c r="M125" s="20">
        <f t="shared" si="74"/>
        <v>0</v>
      </c>
      <c r="N125" s="20">
        <f t="shared" si="74"/>
        <v>0</v>
      </c>
      <c r="O125" s="20">
        <f t="shared" si="74"/>
        <v>0</v>
      </c>
      <c r="P125" s="5" t="s">
        <v>159</v>
      </c>
      <c r="Q125" s="5" t="s">
        <v>163</v>
      </c>
      <c r="R125" s="33">
        <f t="shared" si="43"/>
        <v>0</v>
      </c>
      <c r="S125" s="36">
        <f t="shared" si="44"/>
        <v>0</v>
      </c>
    </row>
    <row r="126" spans="1:19" ht="19.5" hidden="1" thickTop="1" thickBot="1" x14ac:dyDescent="0.3">
      <c r="A126" s="3" t="str">
        <f t="shared" si="40"/>
        <v>b</v>
      </c>
      <c r="B126" s="1" t="s">
        <v>1</v>
      </c>
      <c r="C126" s="7" t="s">
        <v>3</v>
      </c>
      <c r="D126" s="16">
        <v>0</v>
      </c>
      <c r="E126" s="16">
        <v>0</v>
      </c>
      <c r="F126" s="22">
        <f t="shared" si="41"/>
        <v>0</v>
      </c>
      <c r="G126" s="22"/>
      <c r="H126" s="22"/>
      <c r="I126" s="22"/>
      <c r="J126" s="22"/>
      <c r="K126" s="22">
        <f t="shared" si="42"/>
        <v>0</v>
      </c>
      <c r="L126" s="22"/>
      <c r="M126" s="22"/>
      <c r="N126" s="22"/>
      <c r="O126" s="22"/>
      <c r="Q126" s="5" t="s">
        <v>163</v>
      </c>
      <c r="R126" s="33">
        <f t="shared" si="43"/>
        <v>0</v>
      </c>
      <c r="S126" s="36">
        <f t="shared" si="44"/>
        <v>0</v>
      </c>
    </row>
    <row r="127" spans="1:19" ht="19.5" thickTop="1" thickBot="1" x14ac:dyDescent="0.3">
      <c r="A127" s="3" t="str">
        <f t="shared" si="40"/>
        <v>a</v>
      </c>
      <c r="B127" s="1" t="s">
        <v>1</v>
      </c>
      <c r="C127" s="7" t="s">
        <v>4</v>
      </c>
      <c r="D127" s="16">
        <v>91000</v>
      </c>
      <c r="E127" s="16">
        <v>0</v>
      </c>
      <c r="F127" s="22">
        <f t="shared" si="41"/>
        <v>91000</v>
      </c>
      <c r="G127" s="22">
        <v>36500</v>
      </c>
      <c r="H127" s="22">
        <v>20000</v>
      </c>
      <c r="I127" s="21">
        <v>15000</v>
      </c>
      <c r="J127" s="22">
        <v>19500</v>
      </c>
      <c r="K127" s="22">
        <f t="shared" si="42"/>
        <v>0</v>
      </c>
      <c r="L127" s="22"/>
      <c r="M127" s="22"/>
      <c r="N127" s="21"/>
      <c r="O127" s="22"/>
      <c r="Q127" s="5" t="s">
        <v>163</v>
      </c>
      <c r="R127" s="33">
        <f t="shared" si="43"/>
        <v>0</v>
      </c>
      <c r="S127" s="36">
        <f t="shared" si="44"/>
        <v>0</v>
      </c>
    </row>
    <row r="128" spans="1:19" ht="19.5" hidden="1" thickTop="1" thickBot="1" x14ac:dyDescent="0.3">
      <c r="A128" s="3" t="str">
        <f t="shared" si="40"/>
        <v>b</v>
      </c>
      <c r="B128" s="1" t="s">
        <v>1</v>
      </c>
      <c r="C128" s="7" t="s">
        <v>5</v>
      </c>
      <c r="D128" s="16">
        <v>0</v>
      </c>
      <c r="E128" s="16">
        <v>0</v>
      </c>
      <c r="F128" s="22">
        <f t="shared" si="41"/>
        <v>0</v>
      </c>
      <c r="G128" s="22"/>
      <c r="H128" s="22"/>
      <c r="I128" s="21"/>
      <c r="J128" s="22"/>
      <c r="K128" s="22">
        <f t="shared" si="42"/>
        <v>0</v>
      </c>
      <c r="L128" s="22"/>
      <c r="M128" s="22"/>
      <c r="N128" s="21"/>
      <c r="O128" s="22"/>
      <c r="Q128" s="5" t="s">
        <v>163</v>
      </c>
      <c r="R128" s="33">
        <f t="shared" si="43"/>
        <v>0</v>
      </c>
      <c r="S128" s="36">
        <f t="shared" si="44"/>
        <v>0</v>
      </c>
    </row>
    <row r="129" spans="1:19" ht="19.5" hidden="1" thickTop="1" thickBot="1" x14ac:dyDescent="0.3">
      <c r="A129" s="3" t="str">
        <f t="shared" si="40"/>
        <v>b</v>
      </c>
      <c r="B129" s="1" t="s">
        <v>1</v>
      </c>
      <c r="C129" s="7" t="s">
        <v>6</v>
      </c>
      <c r="D129" s="16">
        <v>0</v>
      </c>
      <c r="E129" s="16">
        <v>0</v>
      </c>
      <c r="F129" s="22">
        <f t="shared" si="41"/>
        <v>0</v>
      </c>
      <c r="G129" s="22"/>
      <c r="H129" s="22"/>
      <c r="I129" s="21"/>
      <c r="J129" s="22"/>
      <c r="K129" s="22">
        <f t="shared" si="42"/>
        <v>0</v>
      </c>
      <c r="L129" s="22"/>
      <c r="M129" s="22"/>
      <c r="N129" s="21"/>
      <c r="O129" s="22"/>
      <c r="Q129" s="5" t="s">
        <v>163</v>
      </c>
      <c r="R129" s="33">
        <f t="shared" si="43"/>
        <v>0</v>
      </c>
      <c r="S129" s="36">
        <f t="shared" si="44"/>
        <v>0</v>
      </c>
    </row>
    <row r="130" spans="1:19" ht="19.5" hidden="1" thickTop="1" thickBot="1" x14ac:dyDescent="0.3">
      <c r="A130" s="3" t="str">
        <f t="shared" si="40"/>
        <v>b</v>
      </c>
      <c r="B130" s="1" t="s">
        <v>1</v>
      </c>
      <c r="C130" s="7" t="s">
        <v>7</v>
      </c>
      <c r="D130" s="16">
        <v>0</v>
      </c>
      <c r="E130" s="16">
        <v>0</v>
      </c>
      <c r="F130" s="22">
        <f t="shared" si="41"/>
        <v>0</v>
      </c>
      <c r="G130" s="22"/>
      <c r="H130" s="22"/>
      <c r="I130" s="21"/>
      <c r="J130" s="22"/>
      <c r="K130" s="22">
        <f t="shared" si="42"/>
        <v>0</v>
      </c>
      <c r="L130" s="22"/>
      <c r="M130" s="22"/>
      <c r="N130" s="21"/>
      <c r="O130" s="22"/>
      <c r="Q130" s="5" t="s">
        <v>163</v>
      </c>
      <c r="R130" s="33">
        <f t="shared" si="43"/>
        <v>0</v>
      </c>
      <c r="S130" s="36">
        <f t="shared" si="44"/>
        <v>0</v>
      </c>
    </row>
    <row r="131" spans="1:19" ht="19.5" thickTop="1" thickBot="1" x14ac:dyDescent="0.3">
      <c r="A131" s="3" t="str">
        <f t="shared" si="40"/>
        <v>a</v>
      </c>
      <c r="B131" s="1" t="s">
        <v>1</v>
      </c>
      <c r="C131" s="7" t="s">
        <v>8</v>
      </c>
      <c r="D131" s="16">
        <v>7000</v>
      </c>
      <c r="E131" s="16">
        <v>0</v>
      </c>
      <c r="F131" s="22">
        <f t="shared" si="41"/>
        <v>7000</v>
      </c>
      <c r="G131" s="22">
        <v>2000</v>
      </c>
      <c r="H131" s="22">
        <v>1500</v>
      </c>
      <c r="I131" s="21">
        <v>1500</v>
      </c>
      <c r="J131" s="22">
        <v>2000</v>
      </c>
      <c r="K131" s="22">
        <f t="shared" si="42"/>
        <v>0</v>
      </c>
      <c r="L131" s="22"/>
      <c r="M131" s="22"/>
      <c r="N131" s="21"/>
      <c r="O131" s="22"/>
      <c r="Q131" s="5" t="s">
        <v>163</v>
      </c>
      <c r="R131" s="33">
        <f t="shared" si="43"/>
        <v>0</v>
      </c>
      <c r="S131" s="36">
        <f t="shared" si="44"/>
        <v>0</v>
      </c>
    </row>
    <row r="132" spans="1:19" ht="19.5" thickTop="1" thickBot="1" x14ac:dyDescent="0.3">
      <c r="A132" s="3" t="str">
        <f t="shared" si="40"/>
        <v>a</v>
      </c>
      <c r="B132" s="1" t="s">
        <v>1</v>
      </c>
      <c r="C132" s="7" t="s">
        <v>9</v>
      </c>
      <c r="D132" s="16">
        <v>1000</v>
      </c>
      <c r="E132" s="16">
        <v>0</v>
      </c>
      <c r="F132" s="22">
        <f t="shared" si="41"/>
        <v>1000</v>
      </c>
      <c r="G132" s="22">
        <v>400</v>
      </c>
      <c r="H132" s="22">
        <v>300</v>
      </c>
      <c r="I132" s="21">
        <v>300</v>
      </c>
      <c r="J132" s="22">
        <v>0</v>
      </c>
      <c r="K132" s="22">
        <f t="shared" si="42"/>
        <v>0</v>
      </c>
      <c r="L132" s="22"/>
      <c r="M132" s="22"/>
      <c r="N132" s="21"/>
      <c r="O132" s="22"/>
      <c r="Q132" s="5" t="s">
        <v>163</v>
      </c>
      <c r="R132" s="33">
        <f t="shared" si="43"/>
        <v>0</v>
      </c>
      <c r="S132" s="36">
        <f t="shared" si="44"/>
        <v>0</v>
      </c>
    </row>
    <row r="133" spans="1:19" ht="19.5" hidden="1" thickTop="1" thickBot="1" x14ac:dyDescent="0.3">
      <c r="A133" s="3" t="str">
        <f t="shared" ref="A133:A196" si="75">IF((D133+F133+G133+H133+J133+I133)&gt;0,"a","b")</f>
        <v>b</v>
      </c>
      <c r="B133" s="1" t="s">
        <v>1</v>
      </c>
      <c r="C133" s="7" t="s">
        <v>10</v>
      </c>
      <c r="D133" s="16">
        <v>0</v>
      </c>
      <c r="E133" s="16">
        <v>0</v>
      </c>
      <c r="F133" s="22">
        <f t="shared" ref="F133:F196" si="76">G133+H133+I133+J133</f>
        <v>0</v>
      </c>
      <c r="G133" s="22"/>
      <c r="H133" s="22"/>
      <c r="I133" s="21"/>
      <c r="J133" s="22"/>
      <c r="K133" s="22">
        <f t="shared" ref="K133:K196" si="77">L133+M133+N133+O133</f>
        <v>0</v>
      </c>
      <c r="L133" s="22"/>
      <c r="M133" s="22"/>
      <c r="N133" s="21"/>
      <c r="O133" s="22"/>
      <c r="Q133" s="5" t="s">
        <v>163</v>
      </c>
      <c r="R133" s="33">
        <f t="shared" ref="R133:R196" si="78">D133-F133</f>
        <v>0</v>
      </c>
      <c r="S133" s="36">
        <f t="shared" ref="S133:S196" si="79">E133-K133</f>
        <v>0</v>
      </c>
    </row>
    <row r="134" spans="1:19" ht="19.5" hidden="1" thickTop="1" thickBot="1" x14ac:dyDescent="0.3">
      <c r="A134" s="3" t="str">
        <f t="shared" si="75"/>
        <v>b</v>
      </c>
      <c r="B134" s="1" t="s">
        <v>1</v>
      </c>
      <c r="C134" s="7" t="s">
        <v>11</v>
      </c>
      <c r="D134" s="16">
        <v>0</v>
      </c>
      <c r="E134" s="16">
        <v>0</v>
      </c>
      <c r="F134" s="22">
        <f t="shared" si="76"/>
        <v>0</v>
      </c>
      <c r="G134" s="22"/>
      <c r="H134" s="22"/>
      <c r="I134" s="21"/>
      <c r="J134" s="22"/>
      <c r="K134" s="22">
        <f t="shared" si="77"/>
        <v>0</v>
      </c>
      <c r="L134" s="22"/>
      <c r="M134" s="22"/>
      <c r="N134" s="21"/>
      <c r="O134" s="22"/>
      <c r="Q134" s="5" t="s">
        <v>163</v>
      </c>
      <c r="R134" s="33">
        <f t="shared" si="78"/>
        <v>0</v>
      </c>
      <c r="S134" s="36">
        <f t="shared" si="79"/>
        <v>0</v>
      </c>
    </row>
    <row r="135" spans="1:19" ht="19.5" hidden="1" thickTop="1" thickBot="1" x14ac:dyDescent="0.3">
      <c r="A135" s="3" t="str">
        <f t="shared" si="75"/>
        <v>b</v>
      </c>
      <c r="B135" s="1" t="s">
        <v>1</v>
      </c>
      <c r="C135" s="7" t="s">
        <v>12</v>
      </c>
      <c r="D135" s="16">
        <v>0</v>
      </c>
      <c r="E135" s="16">
        <v>0</v>
      </c>
      <c r="F135" s="22">
        <f t="shared" si="76"/>
        <v>0</v>
      </c>
      <c r="G135" s="22"/>
      <c r="H135" s="22"/>
      <c r="I135" s="21"/>
      <c r="J135" s="22"/>
      <c r="K135" s="22">
        <f t="shared" si="77"/>
        <v>0</v>
      </c>
      <c r="L135" s="22"/>
      <c r="M135" s="22"/>
      <c r="N135" s="21"/>
      <c r="O135" s="22"/>
      <c r="Q135" s="5" t="s">
        <v>163</v>
      </c>
      <c r="R135" s="33">
        <f t="shared" si="78"/>
        <v>0</v>
      </c>
      <c r="S135" s="36">
        <f t="shared" si="79"/>
        <v>0</v>
      </c>
    </row>
    <row r="136" spans="1:19" ht="61.5" thickTop="1" thickBot="1" x14ac:dyDescent="0.3">
      <c r="A136" s="3" t="str">
        <f t="shared" si="75"/>
        <v>a</v>
      </c>
      <c r="B136" s="8" t="s">
        <v>38</v>
      </c>
      <c r="C136" s="9" t="s">
        <v>39</v>
      </c>
      <c r="D136" s="14">
        <f t="shared" ref="D136:E136" si="80">D137+D145+D146+D147</f>
        <v>70000</v>
      </c>
      <c r="E136" s="14">
        <f t="shared" si="80"/>
        <v>0</v>
      </c>
      <c r="F136" s="19">
        <f t="shared" si="76"/>
        <v>70000</v>
      </c>
      <c r="G136" s="19">
        <f t="shared" ref="G136:J136" si="81">G137+G145+G146+G147</f>
        <v>24700</v>
      </c>
      <c r="H136" s="19">
        <f t="shared" si="81"/>
        <v>14700</v>
      </c>
      <c r="I136" s="19">
        <f t="shared" si="81"/>
        <v>12300</v>
      </c>
      <c r="J136" s="19">
        <f t="shared" si="81"/>
        <v>18300</v>
      </c>
      <c r="K136" s="19">
        <f t="shared" si="77"/>
        <v>0</v>
      </c>
      <c r="L136" s="19">
        <f t="shared" ref="L136:O136" si="82">L137+L145+L146+L147</f>
        <v>0</v>
      </c>
      <c r="M136" s="19">
        <f t="shared" si="82"/>
        <v>0</v>
      </c>
      <c r="N136" s="19">
        <f t="shared" si="82"/>
        <v>0</v>
      </c>
      <c r="O136" s="19">
        <f t="shared" si="82"/>
        <v>0</v>
      </c>
      <c r="P136" s="5" t="s">
        <v>159</v>
      </c>
      <c r="Q136" s="5" t="s">
        <v>163</v>
      </c>
      <c r="R136" s="33">
        <f t="shared" si="78"/>
        <v>0</v>
      </c>
      <c r="S136" s="36">
        <f t="shared" si="79"/>
        <v>0</v>
      </c>
    </row>
    <row r="137" spans="1:19" ht="19.5" thickTop="1" thickBot="1" x14ac:dyDescent="0.3">
      <c r="A137" s="3" t="str">
        <f t="shared" si="75"/>
        <v>a</v>
      </c>
      <c r="B137" s="1" t="s">
        <v>1</v>
      </c>
      <c r="C137" s="7" t="s">
        <v>2</v>
      </c>
      <c r="D137" s="15">
        <f t="shared" ref="D137:E137" si="83">D138+D139+D140+D141+D142+D143+D144</f>
        <v>70000</v>
      </c>
      <c r="E137" s="15">
        <f t="shared" si="83"/>
        <v>0</v>
      </c>
      <c r="F137" s="20">
        <f t="shared" si="76"/>
        <v>70000</v>
      </c>
      <c r="G137" s="20">
        <f t="shared" ref="G137:J137" si="84">G138+G139+G140+G141+G142+G143+G144</f>
        <v>24700</v>
      </c>
      <c r="H137" s="20">
        <f t="shared" si="84"/>
        <v>14700</v>
      </c>
      <c r="I137" s="20">
        <f t="shared" si="84"/>
        <v>12300</v>
      </c>
      <c r="J137" s="20">
        <f t="shared" si="84"/>
        <v>18300</v>
      </c>
      <c r="K137" s="20">
        <f t="shared" si="77"/>
        <v>0</v>
      </c>
      <c r="L137" s="20">
        <f t="shared" ref="L137:O137" si="85">L138+L139+L140+L141+L142+L143+L144</f>
        <v>0</v>
      </c>
      <c r="M137" s="20">
        <f t="shared" si="85"/>
        <v>0</v>
      </c>
      <c r="N137" s="20">
        <f t="shared" si="85"/>
        <v>0</v>
      </c>
      <c r="O137" s="20">
        <f t="shared" si="85"/>
        <v>0</v>
      </c>
      <c r="P137" s="5" t="s">
        <v>159</v>
      </c>
      <c r="Q137" s="5" t="s">
        <v>163</v>
      </c>
      <c r="R137" s="33">
        <f t="shared" si="78"/>
        <v>0</v>
      </c>
      <c r="S137" s="36">
        <f t="shared" si="79"/>
        <v>0</v>
      </c>
    </row>
    <row r="138" spans="1:19" ht="19.5" hidden="1" thickTop="1" thickBot="1" x14ac:dyDescent="0.3">
      <c r="A138" s="3" t="str">
        <f t="shared" si="75"/>
        <v>b</v>
      </c>
      <c r="B138" s="1" t="s">
        <v>1</v>
      </c>
      <c r="C138" s="7" t="s">
        <v>3</v>
      </c>
      <c r="D138" s="16">
        <v>0</v>
      </c>
      <c r="E138" s="16">
        <v>0</v>
      </c>
      <c r="F138" s="22">
        <f t="shared" si="76"/>
        <v>0</v>
      </c>
      <c r="G138" s="22"/>
      <c r="H138" s="22"/>
      <c r="I138" s="22"/>
      <c r="J138" s="22"/>
      <c r="K138" s="22">
        <f t="shared" si="77"/>
        <v>0</v>
      </c>
      <c r="L138" s="22"/>
      <c r="M138" s="22"/>
      <c r="N138" s="22"/>
      <c r="O138" s="22"/>
      <c r="Q138" s="5" t="s">
        <v>163</v>
      </c>
      <c r="R138" s="33">
        <f t="shared" si="78"/>
        <v>0</v>
      </c>
      <c r="S138" s="36">
        <f t="shared" si="79"/>
        <v>0</v>
      </c>
    </row>
    <row r="139" spans="1:19" ht="19.5" thickTop="1" thickBot="1" x14ac:dyDescent="0.3">
      <c r="A139" s="3" t="str">
        <f t="shared" si="75"/>
        <v>a</v>
      </c>
      <c r="B139" s="1" t="s">
        <v>1</v>
      </c>
      <c r="C139" s="7" t="s">
        <v>4</v>
      </c>
      <c r="D139" s="16">
        <v>60000</v>
      </c>
      <c r="E139" s="16">
        <v>0</v>
      </c>
      <c r="F139" s="22">
        <f t="shared" si="76"/>
        <v>60000</v>
      </c>
      <c r="G139" s="22">
        <v>22000</v>
      </c>
      <c r="H139" s="22">
        <v>12000</v>
      </c>
      <c r="I139" s="21">
        <v>10000</v>
      </c>
      <c r="J139" s="22">
        <v>16000</v>
      </c>
      <c r="K139" s="22">
        <f t="shared" si="77"/>
        <v>0</v>
      </c>
      <c r="L139" s="22"/>
      <c r="M139" s="22"/>
      <c r="N139" s="21"/>
      <c r="O139" s="22"/>
      <c r="Q139" s="5" t="s">
        <v>163</v>
      </c>
      <c r="R139" s="33">
        <f t="shared" si="78"/>
        <v>0</v>
      </c>
      <c r="S139" s="36">
        <f t="shared" si="79"/>
        <v>0</v>
      </c>
    </row>
    <row r="140" spans="1:19" ht="19.5" hidden="1" thickTop="1" thickBot="1" x14ac:dyDescent="0.3">
      <c r="A140" s="3" t="str">
        <f t="shared" si="75"/>
        <v>b</v>
      </c>
      <c r="B140" s="1" t="s">
        <v>1</v>
      </c>
      <c r="C140" s="7" t="s">
        <v>5</v>
      </c>
      <c r="D140" s="16">
        <v>0</v>
      </c>
      <c r="E140" s="16">
        <v>0</v>
      </c>
      <c r="F140" s="22">
        <f t="shared" si="76"/>
        <v>0</v>
      </c>
      <c r="G140" s="22"/>
      <c r="H140" s="22"/>
      <c r="I140" s="21"/>
      <c r="J140" s="22"/>
      <c r="K140" s="22">
        <f t="shared" si="77"/>
        <v>0</v>
      </c>
      <c r="L140" s="22"/>
      <c r="M140" s="22"/>
      <c r="N140" s="21"/>
      <c r="O140" s="22"/>
      <c r="Q140" s="5" t="s">
        <v>163</v>
      </c>
      <c r="R140" s="33">
        <f t="shared" si="78"/>
        <v>0</v>
      </c>
      <c r="S140" s="36">
        <f t="shared" si="79"/>
        <v>0</v>
      </c>
    </row>
    <row r="141" spans="1:19" ht="19.5" hidden="1" thickTop="1" thickBot="1" x14ac:dyDescent="0.3">
      <c r="A141" s="3" t="str">
        <f t="shared" si="75"/>
        <v>b</v>
      </c>
      <c r="B141" s="1" t="s">
        <v>1</v>
      </c>
      <c r="C141" s="7" t="s">
        <v>6</v>
      </c>
      <c r="D141" s="16">
        <v>0</v>
      </c>
      <c r="E141" s="16">
        <v>0</v>
      </c>
      <c r="F141" s="22">
        <f t="shared" si="76"/>
        <v>0</v>
      </c>
      <c r="G141" s="22"/>
      <c r="H141" s="22"/>
      <c r="I141" s="21"/>
      <c r="J141" s="22"/>
      <c r="K141" s="22">
        <f t="shared" si="77"/>
        <v>0</v>
      </c>
      <c r="L141" s="22"/>
      <c r="M141" s="22"/>
      <c r="N141" s="21"/>
      <c r="O141" s="22"/>
      <c r="Q141" s="5" t="s">
        <v>163</v>
      </c>
      <c r="R141" s="33">
        <f t="shared" si="78"/>
        <v>0</v>
      </c>
      <c r="S141" s="36">
        <f t="shared" si="79"/>
        <v>0</v>
      </c>
    </row>
    <row r="142" spans="1:19" ht="19.5" hidden="1" thickTop="1" thickBot="1" x14ac:dyDescent="0.3">
      <c r="A142" s="3" t="str">
        <f t="shared" si="75"/>
        <v>b</v>
      </c>
      <c r="B142" s="1" t="s">
        <v>1</v>
      </c>
      <c r="C142" s="7" t="s">
        <v>7</v>
      </c>
      <c r="D142" s="16">
        <v>0</v>
      </c>
      <c r="E142" s="16">
        <v>0</v>
      </c>
      <c r="F142" s="22">
        <f t="shared" si="76"/>
        <v>0</v>
      </c>
      <c r="G142" s="22"/>
      <c r="H142" s="22"/>
      <c r="I142" s="21"/>
      <c r="J142" s="22"/>
      <c r="K142" s="22">
        <f t="shared" si="77"/>
        <v>0</v>
      </c>
      <c r="L142" s="22"/>
      <c r="M142" s="22"/>
      <c r="N142" s="21"/>
      <c r="O142" s="22"/>
      <c r="Q142" s="5" t="s">
        <v>163</v>
      </c>
      <c r="R142" s="33">
        <f t="shared" si="78"/>
        <v>0</v>
      </c>
      <c r="S142" s="36">
        <f t="shared" si="79"/>
        <v>0</v>
      </c>
    </row>
    <row r="143" spans="1:19" ht="19.5" thickTop="1" thickBot="1" x14ac:dyDescent="0.3">
      <c r="A143" s="3" t="str">
        <f t="shared" si="75"/>
        <v>a</v>
      </c>
      <c r="B143" s="1" t="s">
        <v>1</v>
      </c>
      <c r="C143" s="7" t="s">
        <v>8</v>
      </c>
      <c r="D143" s="16">
        <v>9000</v>
      </c>
      <c r="E143" s="16">
        <v>0</v>
      </c>
      <c r="F143" s="22">
        <f t="shared" si="76"/>
        <v>9000</v>
      </c>
      <c r="G143" s="22">
        <v>2500</v>
      </c>
      <c r="H143" s="22">
        <v>2500</v>
      </c>
      <c r="I143" s="21">
        <v>2000</v>
      </c>
      <c r="J143" s="22">
        <v>2000</v>
      </c>
      <c r="K143" s="22">
        <f t="shared" si="77"/>
        <v>0</v>
      </c>
      <c r="L143" s="22"/>
      <c r="M143" s="22"/>
      <c r="N143" s="21"/>
      <c r="O143" s="22"/>
      <c r="Q143" s="5" t="s">
        <v>163</v>
      </c>
      <c r="R143" s="33">
        <f t="shared" si="78"/>
        <v>0</v>
      </c>
      <c r="S143" s="36">
        <f t="shared" si="79"/>
        <v>0</v>
      </c>
    </row>
    <row r="144" spans="1:19" ht="19.5" thickTop="1" thickBot="1" x14ac:dyDescent="0.3">
      <c r="A144" s="3" t="str">
        <f t="shared" si="75"/>
        <v>a</v>
      </c>
      <c r="B144" s="1" t="s">
        <v>1</v>
      </c>
      <c r="C144" s="7" t="s">
        <v>9</v>
      </c>
      <c r="D144" s="16">
        <v>1000</v>
      </c>
      <c r="E144" s="16">
        <v>0</v>
      </c>
      <c r="F144" s="22">
        <f t="shared" si="76"/>
        <v>1000</v>
      </c>
      <c r="G144" s="22">
        <v>200</v>
      </c>
      <c r="H144" s="22">
        <v>200</v>
      </c>
      <c r="I144" s="22">
        <v>300</v>
      </c>
      <c r="J144" s="22">
        <v>300</v>
      </c>
      <c r="K144" s="22">
        <f t="shared" si="77"/>
        <v>0</v>
      </c>
      <c r="L144" s="22"/>
      <c r="M144" s="22"/>
      <c r="N144" s="21"/>
      <c r="O144" s="22"/>
      <c r="Q144" s="5" t="s">
        <v>163</v>
      </c>
      <c r="R144" s="33">
        <f t="shared" si="78"/>
        <v>0</v>
      </c>
      <c r="S144" s="36">
        <f t="shared" si="79"/>
        <v>0</v>
      </c>
    </row>
    <row r="145" spans="1:19" ht="19.5" hidden="1" thickTop="1" thickBot="1" x14ac:dyDescent="0.3">
      <c r="A145" s="3" t="str">
        <f t="shared" si="75"/>
        <v>b</v>
      </c>
      <c r="B145" s="1" t="s">
        <v>1</v>
      </c>
      <c r="C145" s="7" t="s">
        <v>10</v>
      </c>
      <c r="D145" s="16">
        <v>0</v>
      </c>
      <c r="E145" s="16">
        <v>0</v>
      </c>
      <c r="F145" s="22">
        <f t="shared" si="76"/>
        <v>0</v>
      </c>
      <c r="G145" s="22"/>
      <c r="H145" s="22"/>
      <c r="I145" s="21"/>
      <c r="J145" s="22"/>
      <c r="K145" s="22">
        <f t="shared" si="77"/>
        <v>0</v>
      </c>
      <c r="L145" s="22"/>
      <c r="M145" s="22"/>
      <c r="N145" s="21"/>
      <c r="O145" s="22"/>
      <c r="Q145" s="5" t="s">
        <v>163</v>
      </c>
      <c r="R145" s="33">
        <f t="shared" si="78"/>
        <v>0</v>
      </c>
      <c r="S145" s="36">
        <f t="shared" si="79"/>
        <v>0</v>
      </c>
    </row>
    <row r="146" spans="1:19" ht="19.5" hidden="1" thickTop="1" thickBot="1" x14ac:dyDescent="0.3">
      <c r="A146" s="3" t="str">
        <f t="shared" si="75"/>
        <v>b</v>
      </c>
      <c r="B146" s="1" t="s">
        <v>1</v>
      </c>
      <c r="C146" s="7" t="s">
        <v>11</v>
      </c>
      <c r="D146" s="16">
        <v>0</v>
      </c>
      <c r="E146" s="16">
        <v>0</v>
      </c>
      <c r="F146" s="22">
        <f t="shared" si="76"/>
        <v>0</v>
      </c>
      <c r="G146" s="22"/>
      <c r="H146" s="22"/>
      <c r="I146" s="21"/>
      <c r="J146" s="22"/>
      <c r="K146" s="22">
        <f t="shared" si="77"/>
        <v>0</v>
      </c>
      <c r="L146" s="22"/>
      <c r="M146" s="22"/>
      <c r="N146" s="21"/>
      <c r="O146" s="22"/>
      <c r="Q146" s="5" t="s">
        <v>163</v>
      </c>
      <c r="R146" s="33">
        <f t="shared" si="78"/>
        <v>0</v>
      </c>
      <c r="S146" s="36">
        <f t="shared" si="79"/>
        <v>0</v>
      </c>
    </row>
    <row r="147" spans="1:19" ht="19.5" hidden="1" thickTop="1" thickBot="1" x14ac:dyDescent="0.3">
      <c r="A147" s="3" t="str">
        <f t="shared" si="75"/>
        <v>b</v>
      </c>
      <c r="B147" s="1" t="s">
        <v>1</v>
      </c>
      <c r="C147" s="7" t="s">
        <v>12</v>
      </c>
      <c r="D147" s="16">
        <v>0</v>
      </c>
      <c r="E147" s="16">
        <v>0</v>
      </c>
      <c r="F147" s="22">
        <f t="shared" si="76"/>
        <v>0</v>
      </c>
      <c r="G147" s="22"/>
      <c r="H147" s="22"/>
      <c r="I147" s="21"/>
      <c r="J147" s="22"/>
      <c r="K147" s="22">
        <f t="shared" si="77"/>
        <v>0</v>
      </c>
      <c r="L147" s="22"/>
      <c r="M147" s="22"/>
      <c r="N147" s="21"/>
      <c r="O147" s="22"/>
      <c r="Q147" s="5" t="s">
        <v>163</v>
      </c>
      <c r="R147" s="33">
        <f t="shared" si="78"/>
        <v>0</v>
      </c>
      <c r="S147" s="36">
        <f t="shared" si="79"/>
        <v>0</v>
      </c>
    </row>
    <row r="148" spans="1:19" ht="61.5" thickTop="1" thickBot="1" x14ac:dyDescent="0.3">
      <c r="A148" s="3" t="str">
        <f t="shared" si="75"/>
        <v>a</v>
      </c>
      <c r="B148" s="8" t="s">
        <v>40</v>
      </c>
      <c r="C148" s="9" t="s">
        <v>41</v>
      </c>
      <c r="D148" s="14">
        <f t="shared" ref="D148:E148" si="86">D149+D157+D158+D159</f>
        <v>83000</v>
      </c>
      <c r="E148" s="14">
        <f t="shared" si="86"/>
        <v>0</v>
      </c>
      <c r="F148" s="19">
        <f t="shared" si="76"/>
        <v>83000</v>
      </c>
      <c r="G148" s="19">
        <f t="shared" ref="G148:J148" si="87">G149+G157+G158+G159</f>
        <v>22500</v>
      </c>
      <c r="H148" s="19">
        <f t="shared" si="87"/>
        <v>21500</v>
      </c>
      <c r="I148" s="19">
        <f t="shared" si="87"/>
        <v>14000</v>
      </c>
      <c r="J148" s="19">
        <f t="shared" si="87"/>
        <v>25000</v>
      </c>
      <c r="K148" s="19">
        <f t="shared" si="77"/>
        <v>0</v>
      </c>
      <c r="L148" s="19">
        <f t="shared" ref="L148:O148" si="88">L149+L157+L158+L159</f>
        <v>0</v>
      </c>
      <c r="M148" s="19">
        <f t="shared" si="88"/>
        <v>0</v>
      </c>
      <c r="N148" s="19">
        <f t="shared" si="88"/>
        <v>0</v>
      </c>
      <c r="O148" s="19">
        <f t="shared" si="88"/>
        <v>0</v>
      </c>
      <c r="P148" s="5" t="s">
        <v>159</v>
      </c>
      <c r="Q148" s="5" t="s">
        <v>163</v>
      </c>
      <c r="R148" s="33">
        <f t="shared" si="78"/>
        <v>0</v>
      </c>
      <c r="S148" s="36">
        <f t="shared" si="79"/>
        <v>0</v>
      </c>
    </row>
    <row r="149" spans="1:19" ht="19.5" thickTop="1" thickBot="1" x14ac:dyDescent="0.3">
      <c r="A149" s="3" t="str">
        <f t="shared" si="75"/>
        <v>a</v>
      </c>
      <c r="B149" s="1" t="s">
        <v>1</v>
      </c>
      <c r="C149" s="7" t="s">
        <v>2</v>
      </c>
      <c r="D149" s="15">
        <f t="shared" ref="D149:E149" si="89">D150+D151+D152+D153+D154+D155+D156</f>
        <v>83000</v>
      </c>
      <c r="E149" s="15">
        <f t="shared" si="89"/>
        <v>0</v>
      </c>
      <c r="F149" s="20">
        <f t="shared" si="76"/>
        <v>83000</v>
      </c>
      <c r="G149" s="20">
        <f t="shared" ref="G149:J149" si="90">G150+G151+G152+G153+G154+G155+G156</f>
        <v>22500</v>
      </c>
      <c r="H149" s="20">
        <f t="shared" si="90"/>
        <v>21500</v>
      </c>
      <c r="I149" s="20">
        <f t="shared" si="90"/>
        <v>14000</v>
      </c>
      <c r="J149" s="20">
        <f t="shared" si="90"/>
        <v>25000</v>
      </c>
      <c r="K149" s="20">
        <f t="shared" si="77"/>
        <v>0</v>
      </c>
      <c r="L149" s="20">
        <f t="shared" ref="L149:O149" si="91">L150+L151+L152+L153+L154+L155+L156</f>
        <v>0</v>
      </c>
      <c r="M149" s="20">
        <f t="shared" si="91"/>
        <v>0</v>
      </c>
      <c r="N149" s="20">
        <f t="shared" si="91"/>
        <v>0</v>
      </c>
      <c r="O149" s="20">
        <f t="shared" si="91"/>
        <v>0</v>
      </c>
      <c r="P149" s="5" t="s">
        <v>159</v>
      </c>
      <c r="Q149" s="5" t="s">
        <v>163</v>
      </c>
      <c r="R149" s="33">
        <f t="shared" si="78"/>
        <v>0</v>
      </c>
      <c r="S149" s="36">
        <f t="shared" si="79"/>
        <v>0</v>
      </c>
    </row>
    <row r="150" spans="1:19" ht="19.5" hidden="1" thickTop="1" thickBot="1" x14ac:dyDescent="0.3">
      <c r="A150" s="3" t="str">
        <f t="shared" si="75"/>
        <v>b</v>
      </c>
      <c r="B150" s="1" t="s">
        <v>1</v>
      </c>
      <c r="C150" s="7" t="s">
        <v>3</v>
      </c>
      <c r="D150" s="16">
        <v>0</v>
      </c>
      <c r="E150" s="16">
        <v>0</v>
      </c>
      <c r="F150" s="22">
        <f t="shared" si="76"/>
        <v>0</v>
      </c>
      <c r="G150" s="22"/>
      <c r="H150" s="22"/>
      <c r="I150" s="21"/>
      <c r="J150" s="22"/>
      <c r="K150" s="22">
        <f t="shared" si="77"/>
        <v>0</v>
      </c>
      <c r="L150" s="22"/>
      <c r="M150" s="22"/>
      <c r="N150" s="21"/>
      <c r="O150" s="22"/>
      <c r="Q150" s="5" t="s">
        <v>163</v>
      </c>
      <c r="R150" s="33">
        <f t="shared" si="78"/>
        <v>0</v>
      </c>
      <c r="S150" s="36">
        <f t="shared" si="79"/>
        <v>0</v>
      </c>
    </row>
    <row r="151" spans="1:19" ht="19.5" thickTop="1" thickBot="1" x14ac:dyDescent="0.3">
      <c r="A151" s="3" t="str">
        <f t="shared" si="75"/>
        <v>a</v>
      </c>
      <c r="B151" s="1" t="s">
        <v>1</v>
      </c>
      <c r="C151" s="7" t="s">
        <v>4</v>
      </c>
      <c r="D151" s="16">
        <v>75000</v>
      </c>
      <c r="E151" s="16">
        <v>0</v>
      </c>
      <c r="F151" s="22">
        <f t="shared" si="76"/>
        <v>75000</v>
      </c>
      <c r="G151" s="22">
        <v>20000</v>
      </c>
      <c r="H151" s="22">
        <v>20000</v>
      </c>
      <c r="I151" s="21">
        <v>12000</v>
      </c>
      <c r="J151" s="22">
        <v>23000</v>
      </c>
      <c r="K151" s="22">
        <f t="shared" si="77"/>
        <v>0</v>
      </c>
      <c r="L151" s="22"/>
      <c r="M151" s="22"/>
      <c r="N151" s="21"/>
      <c r="O151" s="22"/>
      <c r="Q151" s="5" t="s">
        <v>163</v>
      </c>
      <c r="R151" s="33">
        <f t="shared" si="78"/>
        <v>0</v>
      </c>
      <c r="S151" s="36">
        <f t="shared" si="79"/>
        <v>0</v>
      </c>
    </row>
    <row r="152" spans="1:19" ht="19.5" hidden="1" thickTop="1" thickBot="1" x14ac:dyDescent="0.3">
      <c r="A152" s="3" t="str">
        <f t="shared" si="75"/>
        <v>b</v>
      </c>
      <c r="B152" s="1" t="s">
        <v>1</v>
      </c>
      <c r="C152" s="7" t="s">
        <v>5</v>
      </c>
      <c r="D152" s="16">
        <v>0</v>
      </c>
      <c r="E152" s="16">
        <v>0</v>
      </c>
      <c r="F152" s="22">
        <f t="shared" si="76"/>
        <v>0</v>
      </c>
      <c r="G152" s="22"/>
      <c r="H152" s="22"/>
      <c r="I152" s="21"/>
      <c r="J152" s="22"/>
      <c r="K152" s="22">
        <f t="shared" si="77"/>
        <v>0</v>
      </c>
      <c r="L152" s="22"/>
      <c r="M152" s="22"/>
      <c r="N152" s="21"/>
      <c r="O152" s="22"/>
      <c r="Q152" s="5" t="s">
        <v>163</v>
      </c>
      <c r="R152" s="33">
        <f t="shared" si="78"/>
        <v>0</v>
      </c>
      <c r="S152" s="36">
        <f t="shared" si="79"/>
        <v>0</v>
      </c>
    </row>
    <row r="153" spans="1:19" ht="19.5" hidden="1" thickTop="1" thickBot="1" x14ac:dyDescent="0.3">
      <c r="A153" s="3" t="str">
        <f t="shared" si="75"/>
        <v>b</v>
      </c>
      <c r="B153" s="1" t="s">
        <v>1</v>
      </c>
      <c r="C153" s="7" t="s">
        <v>6</v>
      </c>
      <c r="D153" s="16">
        <v>0</v>
      </c>
      <c r="E153" s="16">
        <v>0</v>
      </c>
      <c r="F153" s="22">
        <f t="shared" si="76"/>
        <v>0</v>
      </c>
      <c r="G153" s="22"/>
      <c r="H153" s="22"/>
      <c r="I153" s="21"/>
      <c r="J153" s="22"/>
      <c r="K153" s="22">
        <f t="shared" si="77"/>
        <v>0</v>
      </c>
      <c r="L153" s="22"/>
      <c r="M153" s="22"/>
      <c r="N153" s="21"/>
      <c r="O153" s="22"/>
      <c r="Q153" s="5" t="s">
        <v>163</v>
      </c>
      <c r="R153" s="33">
        <f t="shared" si="78"/>
        <v>0</v>
      </c>
      <c r="S153" s="36">
        <f t="shared" si="79"/>
        <v>0</v>
      </c>
    </row>
    <row r="154" spans="1:19" ht="19.5" hidden="1" thickTop="1" thickBot="1" x14ac:dyDescent="0.3">
      <c r="A154" s="3" t="str">
        <f t="shared" si="75"/>
        <v>b</v>
      </c>
      <c r="B154" s="1" t="s">
        <v>1</v>
      </c>
      <c r="C154" s="7" t="s">
        <v>7</v>
      </c>
      <c r="D154" s="16">
        <v>0</v>
      </c>
      <c r="E154" s="16">
        <v>0</v>
      </c>
      <c r="F154" s="22">
        <f t="shared" si="76"/>
        <v>0</v>
      </c>
      <c r="G154" s="22"/>
      <c r="H154" s="22"/>
      <c r="I154" s="21"/>
      <c r="J154" s="22"/>
      <c r="K154" s="22">
        <f t="shared" si="77"/>
        <v>0</v>
      </c>
      <c r="L154" s="22"/>
      <c r="M154" s="22"/>
      <c r="N154" s="21"/>
      <c r="O154" s="22"/>
      <c r="Q154" s="5" t="s">
        <v>163</v>
      </c>
      <c r="R154" s="33">
        <f t="shared" si="78"/>
        <v>0</v>
      </c>
      <c r="S154" s="36">
        <f t="shared" si="79"/>
        <v>0</v>
      </c>
    </row>
    <row r="155" spans="1:19" ht="19.5" thickTop="1" thickBot="1" x14ac:dyDescent="0.3">
      <c r="A155" s="3" t="str">
        <f t="shared" si="75"/>
        <v>a</v>
      </c>
      <c r="B155" s="1" t="s">
        <v>1</v>
      </c>
      <c r="C155" s="7" t="s">
        <v>8</v>
      </c>
      <c r="D155" s="16">
        <v>8000</v>
      </c>
      <c r="E155" s="16">
        <v>0</v>
      </c>
      <c r="F155" s="22">
        <f t="shared" si="76"/>
        <v>8000</v>
      </c>
      <c r="G155" s="22">
        <v>2500</v>
      </c>
      <c r="H155" s="22">
        <v>1500</v>
      </c>
      <c r="I155" s="21">
        <v>2000</v>
      </c>
      <c r="J155" s="22">
        <v>2000</v>
      </c>
      <c r="K155" s="22">
        <f t="shared" si="77"/>
        <v>0</v>
      </c>
      <c r="L155" s="22"/>
      <c r="M155" s="22"/>
      <c r="N155" s="21"/>
      <c r="O155" s="22"/>
      <c r="Q155" s="5" t="s">
        <v>163</v>
      </c>
      <c r="R155" s="33">
        <f t="shared" si="78"/>
        <v>0</v>
      </c>
      <c r="S155" s="36">
        <f t="shared" si="79"/>
        <v>0</v>
      </c>
    </row>
    <row r="156" spans="1:19" ht="19.5" hidden="1" thickTop="1" thickBot="1" x14ac:dyDescent="0.3">
      <c r="A156" s="3" t="str">
        <f t="shared" si="75"/>
        <v>b</v>
      </c>
      <c r="B156" s="1" t="s">
        <v>1</v>
      </c>
      <c r="C156" s="7" t="s">
        <v>9</v>
      </c>
      <c r="D156" s="16">
        <v>0</v>
      </c>
      <c r="E156" s="16">
        <v>0</v>
      </c>
      <c r="F156" s="22">
        <f t="shared" si="76"/>
        <v>0</v>
      </c>
      <c r="G156" s="22"/>
      <c r="H156" s="22"/>
      <c r="I156" s="21"/>
      <c r="J156" s="22"/>
      <c r="K156" s="22">
        <f t="shared" si="77"/>
        <v>0</v>
      </c>
      <c r="L156" s="22"/>
      <c r="M156" s="22"/>
      <c r="N156" s="21"/>
      <c r="O156" s="22"/>
      <c r="Q156" s="5" t="s">
        <v>163</v>
      </c>
      <c r="R156" s="33">
        <f t="shared" si="78"/>
        <v>0</v>
      </c>
      <c r="S156" s="36">
        <f t="shared" si="79"/>
        <v>0</v>
      </c>
    </row>
    <row r="157" spans="1:19" ht="19.5" hidden="1" thickTop="1" thickBot="1" x14ac:dyDescent="0.3">
      <c r="A157" s="3" t="str">
        <f t="shared" si="75"/>
        <v>b</v>
      </c>
      <c r="B157" s="1" t="s">
        <v>1</v>
      </c>
      <c r="C157" s="7" t="s">
        <v>10</v>
      </c>
      <c r="D157" s="16">
        <v>0</v>
      </c>
      <c r="E157" s="16">
        <v>0</v>
      </c>
      <c r="F157" s="22">
        <f t="shared" si="76"/>
        <v>0</v>
      </c>
      <c r="G157" s="22"/>
      <c r="H157" s="22"/>
      <c r="I157" s="21"/>
      <c r="J157" s="22"/>
      <c r="K157" s="22">
        <f t="shared" si="77"/>
        <v>0</v>
      </c>
      <c r="L157" s="22"/>
      <c r="M157" s="22"/>
      <c r="N157" s="21"/>
      <c r="O157" s="22"/>
      <c r="Q157" s="5" t="s">
        <v>163</v>
      </c>
      <c r="R157" s="33">
        <f t="shared" si="78"/>
        <v>0</v>
      </c>
      <c r="S157" s="36">
        <f t="shared" si="79"/>
        <v>0</v>
      </c>
    </row>
    <row r="158" spans="1:19" ht="19.5" hidden="1" thickTop="1" thickBot="1" x14ac:dyDescent="0.3">
      <c r="A158" s="3" t="str">
        <f t="shared" si="75"/>
        <v>b</v>
      </c>
      <c r="B158" s="1" t="s">
        <v>1</v>
      </c>
      <c r="C158" s="7" t="s">
        <v>11</v>
      </c>
      <c r="D158" s="16">
        <v>0</v>
      </c>
      <c r="E158" s="16">
        <v>0</v>
      </c>
      <c r="F158" s="22">
        <f t="shared" si="76"/>
        <v>0</v>
      </c>
      <c r="G158" s="22"/>
      <c r="H158" s="22"/>
      <c r="I158" s="21"/>
      <c r="J158" s="22"/>
      <c r="K158" s="22">
        <f t="shared" si="77"/>
        <v>0</v>
      </c>
      <c r="L158" s="22"/>
      <c r="M158" s="22"/>
      <c r="N158" s="21"/>
      <c r="O158" s="22"/>
      <c r="Q158" s="5" t="s">
        <v>163</v>
      </c>
      <c r="R158" s="33">
        <f t="shared" si="78"/>
        <v>0</v>
      </c>
      <c r="S158" s="36">
        <f t="shared" si="79"/>
        <v>0</v>
      </c>
    </row>
    <row r="159" spans="1:19" ht="19.5" hidden="1" thickTop="1" thickBot="1" x14ac:dyDescent="0.3">
      <c r="A159" s="3" t="str">
        <f t="shared" si="75"/>
        <v>b</v>
      </c>
      <c r="B159" s="1" t="s">
        <v>1</v>
      </c>
      <c r="C159" s="7" t="s">
        <v>12</v>
      </c>
      <c r="D159" s="16">
        <v>0</v>
      </c>
      <c r="E159" s="16">
        <v>0</v>
      </c>
      <c r="F159" s="22">
        <f t="shared" si="76"/>
        <v>0</v>
      </c>
      <c r="G159" s="22"/>
      <c r="H159" s="22"/>
      <c r="I159" s="21"/>
      <c r="J159" s="22"/>
      <c r="K159" s="22">
        <f t="shared" si="77"/>
        <v>0</v>
      </c>
      <c r="L159" s="22"/>
      <c r="M159" s="22"/>
      <c r="N159" s="21"/>
      <c r="O159" s="22"/>
      <c r="Q159" s="5" t="s">
        <v>163</v>
      </c>
      <c r="R159" s="33">
        <f t="shared" si="78"/>
        <v>0</v>
      </c>
      <c r="S159" s="36">
        <f t="shared" si="79"/>
        <v>0</v>
      </c>
    </row>
    <row r="160" spans="1:19" ht="61.5" thickTop="1" thickBot="1" x14ac:dyDescent="0.3">
      <c r="A160" s="3" t="str">
        <f t="shared" si="75"/>
        <v>a</v>
      </c>
      <c r="B160" s="8" t="s">
        <v>42</v>
      </c>
      <c r="C160" s="9" t="s">
        <v>43</v>
      </c>
      <c r="D160" s="14">
        <f t="shared" ref="D160:E160" si="92">D161+D169+D170+D171</f>
        <v>47000</v>
      </c>
      <c r="E160" s="14">
        <f t="shared" si="92"/>
        <v>0</v>
      </c>
      <c r="F160" s="19">
        <f t="shared" si="76"/>
        <v>47000</v>
      </c>
      <c r="G160" s="19">
        <f t="shared" ref="G160:J160" si="93">G161+G169+G170+G171</f>
        <v>13300</v>
      </c>
      <c r="H160" s="19">
        <f t="shared" si="93"/>
        <v>11300</v>
      </c>
      <c r="I160" s="19">
        <f t="shared" si="93"/>
        <v>10300</v>
      </c>
      <c r="J160" s="19">
        <f t="shared" si="93"/>
        <v>12100</v>
      </c>
      <c r="K160" s="19">
        <f t="shared" si="77"/>
        <v>0</v>
      </c>
      <c r="L160" s="19">
        <f t="shared" ref="L160:O160" si="94">L161+L169+L170+L171</f>
        <v>0</v>
      </c>
      <c r="M160" s="19">
        <f t="shared" si="94"/>
        <v>0</v>
      </c>
      <c r="N160" s="19">
        <f t="shared" si="94"/>
        <v>0</v>
      </c>
      <c r="O160" s="19">
        <f t="shared" si="94"/>
        <v>0</v>
      </c>
      <c r="P160" s="5" t="s">
        <v>159</v>
      </c>
      <c r="Q160" s="5" t="s">
        <v>163</v>
      </c>
      <c r="R160" s="33">
        <f t="shared" si="78"/>
        <v>0</v>
      </c>
      <c r="S160" s="36">
        <f t="shared" si="79"/>
        <v>0</v>
      </c>
    </row>
    <row r="161" spans="1:19" ht="19.5" thickTop="1" thickBot="1" x14ac:dyDescent="0.3">
      <c r="A161" s="3" t="str">
        <f t="shared" si="75"/>
        <v>a</v>
      </c>
      <c r="B161" s="1" t="s">
        <v>1</v>
      </c>
      <c r="C161" s="7" t="s">
        <v>2</v>
      </c>
      <c r="D161" s="15">
        <f t="shared" ref="D161:E161" si="95">D162+D163+D164+D165+D166+D167+D168</f>
        <v>47000</v>
      </c>
      <c r="E161" s="15">
        <f t="shared" si="95"/>
        <v>0</v>
      </c>
      <c r="F161" s="20">
        <f t="shared" si="76"/>
        <v>47000</v>
      </c>
      <c r="G161" s="20">
        <f t="shared" ref="G161:J161" si="96">G162+G163+G164+G165+G166+G167+G168</f>
        <v>13300</v>
      </c>
      <c r="H161" s="20">
        <f t="shared" si="96"/>
        <v>11300</v>
      </c>
      <c r="I161" s="20">
        <f t="shared" si="96"/>
        <v>10300</v>
      </c>
      <c r="J161" s="20">
        <f t="shared" si="96"/>
        <v>12100</v>
      </c>
      <c r="K161" s="20">
        <f t="shared" si="77"/>
        <v>0</v>
      </c>
      <c r="L161" s="20">
        <f t="shared" ref="L161:O161" si="97">L162+L163+L164+L165+L166+L167+L168</f>
        <v>0</v>
      </c>
      <c r="M161" s="20">
        <f t="shared" si="97"/>
        <v>0</v>
      </c>
      <c r="N161" s="20">
        <f t="shared" si="97"/>
        <v>0</v>
      </c>
      <c r="O161" s="20">
        <f t="shared" si="97"/>
        <v>0</v>
      </c>
      <c r="P161" s="5" t="s">
        <v>159</v>
      </c>
      <c r="Q161" s="5" t="s">
        <v>163</v>
      </c>
      <c r="R161" s="33">
        <f t="shared" si="78"/>
        <v>0</v>
      </c>
      <c r="S161" s="36">
        <f t="shared" si="79"/>
        <v>0</v>
      </c>
    </row>
    <row r="162" spans="1:19" ht="19.5" hidden="1" thickTop="1" thickBot="1" x14ac:dyDescent="0.3">
      <c r="A162" s="3" t="str">
        <f t="shared" si="75"/>
        <v>b</v>
      </c>
      <c r="B162" s="1" t="s">
        <v>1</v>
      </c>
      <c r="C162" s="7" t="s">
        <v>3</v>
      </c>
      <c r="D162" s="16">
        <v>0</v>
      </c>
      <c r="E162" s="16">
        <v>0</v>
      </c>
      <c r="F162" s="22">
        <f t="shared" si="76"/>
        <v>0</v>
      </c>
      <c r="G162" s="22"/>
      <c r="H162" s="22"/>
      <c r="I162" s="21"/>
      <c r="J162" s="22"/>
      <c r="K162" s="22">
        <f t="shared" si="77"/>
        <v>0</v>
      </c>
      <c r="L162" s="22"/>
      <c r="M162" s="22"/>
      <c r="N162" s="21"/>
      <c r="O162" s="22"/>
      <c r="Q162" s="5" t="s">
        <v>163</v>
      </c>
      <c r="R162" s="33">
        <f t="shared" si="78"/>
        <v>0</v>
      </c>
      <c r="S162" s="36">
        <f t="shared" si="79"/>
        <v>0</v>
      </c>
    </row>
    <row r="163" spans="1:19" ht="19.5" thickTop="1" thickBot="1" x14ac:dyDescent="0.3">
      <c r="A163" s="3" t="str">
        <f t="shared" si="75"/>
        <v>a</v>
      </c>
      <c r="B163" s="1" t="s">
        <v>1</v>
      </c>
      <c r="C163" s="7" t="s">
        <v>4</v>
      </c>
      <c r="D163" s="16">
        <v>40000</v>
      </c>
      <c r="E163" s="16">
        <v>0</v>
      </c>
      <c r="F163" s="22">
        <f t="shared" si="76"/>
        <v>40000</v>
      </c>
      <c r="G163" s="22">
        <v>11000</v>
      </c>
      <c r="H163" s="22">
        <v>9000</v>
      </c>
      <c r="I163" s="21">
        <v>9000</v>
      </c>
      <c r="J163" s="22">
        <v>11000</v>
      </c>
      <c r="K163" s="22">
        <f t="shared" si="77"/>
        <v>0</v>
      </c>
      <c r="L163" s="22"/>
      <c r="M163" s="22"/>
      <c r="N163" s="21"/>
      <c r="O163" s="22"/>
      <c r="Q163" s="5" t="s">
        <v>163</v>
      </c>
      <c r="R163" s="33">
        <f t="shared" si="78"/>
        <v>0</v>
      </c>
      <c r="S163" s="36">
        <f t="shared" si="79"/>
        <v>0</v>
      </c>
    </row>
    <row r="164" spans="1:19" ht="19.5" hidden="1" thickTop="1" thickBot="1" x14ac:dyDescent="0.3">
      <c r="A164" s="3" t="str">
        <f t="shared" si="75"/>
        <v>b</v>
      </c>
      <c r="B164" s="1" t="s">
        <v>1</v>
      </c>
      <c r="C164" s="7" t="s">
        <v>5</v>
      </c>
      <c r="D164" s="16">
        <v>0</v>
      </c>
      <c r="E164" s="16">
        <v>0</v>
      </c>
      <c r="F164" s="22">
        <f t="shared" si="76"/>
        <v>0</v>
      </c>
      <c r="G164" s="22"/>
      <c r="H164" s="22"/>
      <c r="I164" s="21"/>
      <c r="J164" s="22"/>
      <c r="K164" s="22">
        <f t="shared" si="77"/>
        <v>0</v>
      </c>
      <c r="L164" s="22"/>
      <c r="M164" s="22"/>
      <c r="N164" s="21"/>
      <c r="O164" s="22"/>
      <c r="Q164" s="5" t="s">
        <v>163</v>
      </c>
      <c r="R164" s="33">
        <f t="shared" si="78"/>
        <v>0</v>
      </c>
      <c r="S164" s="36">
        <f t="shared" si="79"/>
        <v>0</v>
      </c>
    </row>
    <row r="165" spans="1:19" ht="19.5" hidden="1" thickTop="1" thickBot="1" x14ac:dyDescent="0.3">
      <c r="A165" s="3" t="str">
        <f t="shared" si="75"/>
        <v>b</v>
      </c>
      <c r="B165" s="1" t="s">
        <v>1</v>
      </c>
      <c r="C165" s="7" t="s">
        <v>6</v>
      </c>
      <c r="D165" s="16">
        <v>0</v>
      </c>
      <c r="E165" s="16">
        <v>0</v>
      </c>
      <c r="F165" s="22">
        <f t="shared" si="76"/>
        <v>0</v>
      </c>
      <c r="G165" s="22"/>
      <c r="H165" s="22"/>
      <c r="I165" s="21"/>
      <c r="J165" s="22"/>
      <c r="K165" s="22">
        <f t="shared" si="77"/>
        <v>0</v>
      </c>
      <c r="L165" s="22"/>
      <c r="M165" s="22"/>
      <c r="N165" s="21"/>
      <c r="O165" s="22"/>
      <c r="Q165" s="5" t="s">
        <v>163</v>
      </c>
      <c r="R165" s="33">
        <f t="shared" si="78"/>
        <v>0</v>
      </c>
      <c r="S165" s="36">
        <f t="shared" si="79"/>
        <v>0</v>
      </c>
    </row>
    <row r="166" spans="1:19" ht="19.5" hidden="1" thickTop="1" thickBot="1" x14ac:dyDescent="0.3">
      <c r="A166" s="3" t="str">
        <f t="shared" si="75"/>
        <v>b</v>
      </c>
      <c r="B166" s="1" t="s">
        <v>1</v>
      </c>
      <c r="C166" s="7" t="s">
        <v>7</v>
      </c>
      <c r="D166" s="16">
        <v>0</v>
      </c>
      <c r="E166" s="16">
        <v>0</v>
      </c>
      <c r="F166" s="22">
        <f t="shared" si="76"/>
        <v>0</v>
      </c>
      <c r="G166" s="22"/>
      <c r="H166" s="22"/>
      <c r="I166" s="21"/>
      <c r="J166" s="22"/>
      <c r="K166" s="22">
        <f t="shared" si="77"/>
        <v>0</v>
      </c>
      <c r="L166" s="22"/>
      <c r="M166" s="22"/>
      <c r="N166" s="21"/>
      <c r="O166" s="22"/>
      <c r="Q166" s="5" t="s">
        <v>163</v>
      </c>
      <c r="R166" s="33">
        <f t="shared" si="78"/>
        <v>0</v>
      </c>
      <c r="S166" s="36">
        <f t="shared" si="79"/>
        <v>0</v>
      </c>
    </row>
    <row r="167" spans="1:19" ht="19.5" thickTop="1" thickBot="1" x14ac:dyDescent="0.3">
      <c r="A167" s="3" t="str">
        <f t="shared" si="75"/>
        <v>a</v>
      </c>
      <c r="B167" s="1" t="s">
        <v>1</v>
      </c>
      <c r="C167" s="7" t="s">
        <v>8</v>
      </c>
      <c r="D167" s="16">
        <v>6000</v>
      </c>
      <c r="E167" s="16">
        <v>0</v>
      </c>
      <c r="F167" s="22">
        <f t="shared" si="76"/>
        <v>6000</v>
      </c>
      <c r="G167" s="22">
        <v>2000</v>
      </c>
      <c r="H167" s="22">
        <v>2000</v>
      </c>
      <c r="I167" s="21">
        <v>1000</v>
      </c>
      <c r="J167" s="22">
        <v>1000</v>
      </c>
      <c r="K167" s="22">
        <f t="shared" si="77"/>
        <v>0</v>
      </c>
      <c r="L167" s="22"/>
      <c r="M167" s="22"/>
      <c r="N167" s="21"/>
      <c r="O167" s="22"/>
      <c r="Q167" s="5" t="s">
        <v>163</v>
      </c>
      <c r="R167" s="33">
        <f t="shared" si="78"/>
        <v>0</v>
      </c>
      <c r="S167" s="36">
        <f t="shared" si="79"/>
        <v>0</v>
      </c>
    </row>
    <row r="168" spans="1:19" ht="19.5" thickTop="1" thickBot="1" x14ac:dyDescent="0.3">
      <c r="A168" s="3" t="str">
        <f t="shared" si="75"/>
        <v>a</v>
      </c>
      <c r="B168" s="1" t="s">
        <v>1</v>
      </c>
      <c r="C168" s="7" t="s">
        <v>9</v>
      </c>
      <c r="D168" s="16">
        <v>1000</v>
      </c>
      <c r="E168" s="16">
        <v>0</v>
      </c>
      <c r="F168" s="22">
        <f t="shared" si="76"/>
        <v>1000</v>
      </c>
      <c r="G168" s="22">
        <v>300</v>
      </c>
      <c r="H168" s="22">
        <v>300</v>
      </c>
      <c r="I168" s="21">
        <v>300</v>
      </c>
      <c r="J168" s="22">
        <v>100</v>
      </c>
      <c r="K168" s="22">
        <f t="shared" si="77"/>
        <v>0</v>
      </c>
      <c r="L168" s="22"/>
      <c r="M168" s="22"/>
      <c r="N168" s="21"/>
      <c r="O168" s="22"/>
      <c r="Q168" s="5" t="s">
        <v>163</v>
      </c>
      <c r="R168" s="33">
        <f t="shared" si="78"/>
        <v>0</v>
      </c>
      <c r="S168" s="36">
        <f t="shared" si="79"/>
        <v>0</v>
      </c>
    </row>
    <row r="169" spans="1:19" ht="19.5" hidden="1" thickTop="1" thickBot="1" x14ac:dyDescent="0.3">
      <c r="A169" s="3" t="str">
        <f t="shared" si="75"/>
        <v>b</v>
      </c>
      <c r="B169" s="1" t="s">
        <v>1</v>
      </c>
      <c r="C169" s="7" t="s">
        <v>10</v>
      </c>
      <c r="D169" s="16">
        <v>0</v>
      </c>
      <c r="E169" s="16">
        <v>0</v>
      </c>
      <c r="F169" s="22">
        <f t="shared" si="76"/>
        <v>0</v>
      </c>
      <c r="G169" s="22"/>
      <c r="H169" s="22"/>
      <c r="I169" s="21"/>
      <c r="J169" s="22"/>
      <c r="K169" s="22">
        <f t="shared" si="77"/>
        <v>0</v>
      </c>
      <c r="L169" s="22"/>
      <c r="M169" s="22"/>
      <c r="N169" s="21"/>
      <c r="O169" s="22"/>
      <c r="Q169" s="5" t="s">
        <v>163</v>
      </c>
      <c r="R169" s="33">
        <f t="shared" si="78"/>
        <v>0</v>
      </c>
      <c r="S169" s="36">
        <f t="shared" si="79"/>
        <v>0</v>
      </c>
    </row>
    <row r="170" spans="1:19" ht="19.5" hidden="1" thickTop="1" thickBot="1" x14ac:dyDescent="0.3">
      <c r="A170" s="3" t="str">
        <f t="shared" si="75"/>
        <v>b</v>
      </c>
      <c r="B170" s="1" t="s">
        <v>1</v>
      </c>
      <c r="C170" s="7" t="s">
        <v>11</v>
      </c>
      <c r="D170" s="16">
        <v>0</v>
      </c>
      <c r="E170" s="16">
        <v>0</v>
      </c>
      <c r="F170" s="22">
        <f t="shared" si="76"/>
        <v>0</v>
      </c>
      <c r="G170" s="22"/>
      <c r="H170" s="22"/>
      <c r="I170" s="21"/>
      <c r="J170" s="22"/>
      <c r="K170" s="22">
        <f t="shared" si="77"/>
        <v>0</v>
      </c>
      <c r="L170" s="22"/>
      <c r="M170" s="22"/>
      <c r="N170" s="21"/>
      <c r="O170" s="22"/>
      <c r="Q170" s="5" t="s">
        <v>163</v>
      </c>
      <c r="R170" s="33">
        <f t="shared" si="78"/>
        <v>0</v>
      </c>
      <c r="S170" s="36">
        <f t="shared" si="79"/>
        <v>0</v>
      </c>
    </row>
    <row r="171" spans="1:19" ht="19.5" hidden="1" thickTop="1" thickBot="1" x14ac:dyDescent="0.3">
      <c r="A171" s="3" t="str">
        <f t="shared" si="75"/>
        <v>b</v>
      </c>
      <c r="B171" s="1" t="s">
        <v>1</v>
      </c>
      <c r="C171" s="7" t="s">
        <v>12</v>
      </c>
      <c r="D171" s="16">
        <v>0</v>
      </c>
      <c r="E171" s="16">
        <v>0</v>
      </c>
      <c r="F171" s="22">
        <f t="shared" si="76"/>
        <v>0</v>
      </c>
      <c r="G171" s="22"/>
      <c r="H171" s="22"/>
      <c r="I171" s="21"/>
      <c r="J171" s="22"/>
      <c r="K171" s="22">
        <f t="shared" si="77"/>
        <v>0</v>
      </c>
      <c r="L171" s="22"/>
      <c r="M171" s="22"/>
      <c r="N171" s="21"/>
      <c r="O171" s="22"/>
      <c r="Q171" s="5" t="s">
        <v>163</v>
      </c>
      <c r="R171" s="33">
        <f t="shared" si="78"/>
        <v>0</v>
      </c>
      <c r="S171" s="36">
        <f t="shared" si="79"/>
        <v>0</v>
      </c>
    </row>
    <row r="172" spans="1:19" ht="76.5" thickTop="1" thickBot="1" x14ac:dyDescent="0.3">
      <c r="A172" s="3" t="str">
        <f t="shared" si="75"/>
        <v>a</v>
      </c>
      <c r="B172" s="8" t="s">
        <v>44</v>
      </c>
      <c r="C172" s="9" t="s">
        <v>45</v>
      </c>
      <c r="D172" s="14">
        <f t="shared" ref="D172:E172" si="98">D173+D181+D182+D183</f>
        <v>66000</v>
      </c>
      <c r="E172" s="14">
        <f t="shared" si="98"/>
        <v>0</v>
      </c>
      <c r="F172" s="19">
        <f t="shared" si="76"/>
        <v>66000</v>
      </c>
      <c r="G172" s="19">
        <f t="shared" ref="G172:J172" si="99">G173+G181+G182+G183</f>
        <v>20500</v>
      </c>
      <c r="H172" s="19">
        <f t="shared" si="99"/>
        <v>14300</v>
      </c>
      <c r="I172" s="19">
        <f t="shared" si="99"/>
        <v>13800</v>
      </c>
      <c r="J172" s="19">
        <f t="shared" si="99"/>
        <v>17400</v>
      </c>
      <c r="K172" s="19">
        <f t="shared" si="77"/>
        <v>0</v>
      </c>
      <c r="L172" s="19">
        <f t="shared" ref="L172:O172" si="100">L173+L181+L182+L183</f>
        <v>0</v>
      </c>
      <c r="M172" s="19">
        <f t="shared" si="100"/>
        <v>0</v>
      </c>
      <c r="N172" s="19">
        <f t="shared" si="100"/>
        <v>0</v>
      </c>
      <c r="O172" s="19">
        <f t="shared" si="100"/>
        <v>0</v>
      </c>
      <c r="P172" s="5" t="s">
        <v>159</v>
      </c>
      <c r="Q172" s="5" t="s">
        <v>163</v>
      </c>
      <c r="R172" s="33">
        <f t="shared" si="78"/>
        <v>0</v>
      </c>
      <c r="S172" s="36">
        <f t="shared" si="79"/>
        <v>0</v>
      </c>
    </row>
    <row r="173" spans="1:19" ht="19.5" thickTop="1" thickBot="1" x14ac:dyDescent="0.3">
      <c r="A173" s="3" t="str">
        <f t="shared" si="75"/>
        <v>a</v>
      </c>
      <c r="B173" s="1" t="s">
        <v>1</v>
      </c>
      <c r="C173" s="7" t="s">
        <v>2</v>
      </c>
      <c r="D173" s="15">
        <f t="shared" ref="D173:E173" si="101">D174+D175+D176+D177+D178+D179+D180</f>
        <v>66000</v>
      </c>
      <c r="E173" s="15">
        <f t="shared" si="101"/>
        <v>0</v>
      </c>
      <c r="F173" s="20">
        <f t="shared" si="76"/>
        <v>66000</v>
      </c>
      <c r="G173" s="20">
        <f t="shared" ref="G173:J173" si="102">G174+G175+G176+G177+G178+G179+G180</f>
        <v>20500</v>
      </c>
      <c r="H173" s="20">
        <f t="shared" si="102"/>
        <v>14300</v>
      </c>
      <c r="I173" s="20">
        <f t="shared" si="102"/>
        <v>13800</v>
      </c>
      <c r="J173" s="20">
        <f t="shared" si="102"/>
        <v>17400</v>
      </c>
      <c r="K173" s="20">
        <f t="shared" si="77"/>
        <v>0</v>
      </c>
      <c r="L173" s="20">
        <f t="shared" ref="L173:O173" si="103">L174+L175+L176+L177+L178+L179+L180</f>
        <v>0</v>
      </c>
      <c r="M173" s="20">
        <f t="shared" si="103"/>
        <v>0</v>
      </c>
      <c r="N173" s="20">
        <f t="shared" si="103"/>
        <v>0</v>
      </c>
      <c r="O173" s="20">
        <f t="shared" si="103"/>
        <v>0</v>
      </c>
      <c r="P173" s="5" t="s">
        <v>159</v>
      </c>
      <c r="Q173" s="5" t="s">
        <v>163</v>
      </c>
      <c r="R173" s="33">
        <f t="shared" si="78"/>
        <v>0</v>
      </c>
      <c r="S173" s="36">
        <f t="shared" si="79"/>
        <v>0</v>
      </c>
    </row>
    <row r="174" spans="1:19" ht="19.5" hidden="1" thickTop="1" thickBot="1" x14ac:dyDescent="0.3">
      <c r="A174" s="3" t="str">
        <f t="shared" si="75"/>
        <v>b</v>
      </c>
      <c r="B174" s="1" t="s">
        <v>1</v>
      </c>
      <c r="C174" s="7" t="s">
        <v>3</v>
      </c>
      <c r="D174" s="16">
        <v>0</v>
      </c>
      <c r="E174" s="16">
        <v>0</v>
      </c>
      <c r="F174" s="22">
        <f t="shared" si="76"/>
        <v>0</v>
      </c>
      <c r="G174" s="22"/>
      <c r="H174" s="22"/>
      <c r="I174" s="21"/>
      <c r="J174" s="22"/>
      <c r="K174" s="22">
        <f t="shared" si="77"/>
        <v>0</v>
      </c>
      <c r="L174" s="22"/>
      <c r="M174" s="22"/>
      <c r="N174" s="21"/>
      <c r="O174" s="22"/>
      <c r="Q174" s="5" t="s">
        <v>163</v>
      </c>
      <c r="R174" s="33">
        <f t="shared" si="78"/>
        <v>0</v>
      </c>
      <c r="S174" s="36">
        <f t="shared" si="79"/>
        <v>0</v>
      </c>
    </row>
    <row r="175" spans="1:19" ht="19.5" thickTop="1" thickBot="1" x14ac:dyDescent="0.3">
      <c r="A175" s="3" t="str">
        <f t="shared" si="75"/>
        <v>a</v>
      </c>
      <c r="B175" s="1" t="s">
        <v>1</v>
      </c>
      <c r="C175" s="7" t="s">
        <v>4</v>
      </c>
      <c r="D175" s="16">
        <v>54000</v>
      </c>
      <c r="E175" s="16">
        <v>0</v>
      </c>
      <c r="F175" s="22">
        <f t="shared" si="76"/>
        <v>54000</v>
      </c>
      <c r="G175" s="22">
        <v>17000</v>
      </c>
      <c r="H175" s="22">
        <v>11500</v>
      </c>
      <c r="I175" s="21">
        <v>10500</v>
      </c>
      <c r="J175" s="22">
        <v>15000</v>
      </c>
      <c r="K175" s="22">
        <f t="shared" si="77"/>
        <v>0</v>
      </c>
      <c r="L175" s="22"/>
      <c r="M175" s="22"/>
      <c r="N175" s="21"/>
      <c r="O175" s="22"/>
      <c r="Q175" s="5" t="s">
        <v>163</v>
      </c>
      <c r="R175" s="33">
        <f t="shared" si="78"/>
        <v>0</v>
      </c>
      <c r="S175" s="36">
        <f t="shared" si="79"/>
        <v>0</v>
      </c>
    </row>
    <row r="176" spans="1:19" ht="19.5" hidden="1" thickTop="1" thickBot="1" x14ac:dyDescent="0.3">
      <c r="A176" s="3" t="str">
        <f t="shared" si="75"/>
        <v>b</v>
      </c>
      <c r="B176" s="1" t="s">
        <v>1</v>
      </c>
      <c r="C176" s="7" t="s">
        <v>5</v>
      </c>
      <c r="D176" s="16">
        <v>0</v>
      </c>
      <c r="E176" s="16">
        <v>0</v>
      </c>
      <c r="F176" s="22">
        <f t="shared" si="76"/>
        <v>0</v>
      </c>
      <c r="G176" s="22"/>
      <c r="H176" s="22"/>
      <c r="I176" s="21"/>
      <c r="J176" s="22"/>
      <c r="K176" s="22">
        <f t="shared" si="77"/>
        <v>0</v>
      </c>
      <c r="L176" s="22"/>
      <c r="M176" s="22"/>
      <c r="N176" s="21"/>
      <c r="O176" s="22"/>
      <c r="Q176" s="5" t="s">
        <v>163</v>
      </c>
      <c r="R176" s="33">
        <f t="shared" si="78"/>
        <v>0</v>
      </c>
      <c r="S176" s="36">
        <f t="shared" si="79"/>
        <v>0</v>
      </c>
    </row>
    <row r="177" spans="1:19" ht="19.5" hidden="1" thickTop="1" thickBot="1" x14ac:dyDescent="0.3">
      <c r="A177" s="3" t="str">
        <f t="shared" si="75"/>
        <v>b</v>
      </c>
      <c r="B177" s="1" t="s">
        <v>1</v>
      </c>
      <c r="C177" s="7" t="s">
        <v>6</v>
      </c>
      <c r="D177" s="16">
        <v>0</v>
      </c>
      <c r="E177" s="16">
        <v>0</v>
      </c>
      <c r="F177" s="22">
        <f t="shared" si="76"/>
        <v>0</v>
      </c>
      <c r="G177" s="22"/>
      <c r="H177" s="22"/>
      <c r="I177" s="21"/>
      <c r="J177" s="22"/>
      <c r="K177" s="22">
        <f t="shared" si="77"/>
        <v>0</v>
      </c>
      <c r="L177" s="22"/>
      <c r="M177" s="22"/>
      <c r="N177" s="21"/>
      <c r="O177" s="22"/>
      <c r="Q177" s="5" t="s">
        <v>163</v>
      </c>
      <c r="R177" s="33">
        <f t="shared" si="78"/>
        <v>0</v>
      </c>
      <c r="S177" s="36">
        <f t="shared" si="79"/>
        <v>0</v>
      </c>
    </row>
    <row r="178" spans="1:19" ht="19.5" hidden="1" thickTop="1" thickBot="1" x14ac:dyDescent="0.3">
      <c r="A178" s="3" t="str">
        <f t="shared" si="75"/>
        <v>b</v>
      </c>
      <c r="B178" s="1" t="s">
        <v>1</v>
      </c>
      <c r="C178" s="7" t="s">
        <v>7</v>
      </c>
      <c r="D178" s="16">
        <v>0</v>
      </c>
      <c r="E178" s="16">
        <v>0</v>
      </c>
      <c r="F178" s="22">
        <f t="shared" si="76"/>
        <v>0</v>
      </c>
      <c r="G178" s="22"/>
      <c r="H178" s="22"/>
      <c r="I178" s="21"/>
      <c r="J178" s="22"/>
      <c r="K178" s="22">
        <f t="shared" si="77"/>
        <v>0</v>
      </c>
      <c r="L178" s="22"/>
      <c r="M178" s="22"/>
      <c r="N178" s="21"/>
      <c r="O178" s="22"/>
      <c r="Q178" s="5" t="s">
        <v>163</v>
      </c>
      <c r="R178" s="33">
        <f t="shared" si="78"/>
        <v>0</v>
      </c>
      <c r="S178" s="36">
        <f t="shared" si="79"/>
        <v>0</v>
      </c>
    </row>
    <row r="179" spans="1:19" ht="19.5" thickTop="1" thickBot="1" x14ac:dyDescent="0.3">
      <c r="A179" s="3" t="str">
        <f t="shared" si="75"/>
        <v>a</v>
      </c>
      <c r="B179" s="1" t="s">
        <v>1</v>
      </c>
      <c r="C179" s="7" t="s">
        <v>8</v>
      </c>
      <c r="D179" s="16">
        <v>7000</v>
      </c>
      <c r="E179" s="16">
        <v>0</v>
      </c>
      <c r="F179" s="22">
        <f t="shared" si="76"/>
        <v>7000</v>
      </c>
      <c r="G179" s="22">
        <v>2000</v>
      </c>
      <c r="H179" s="22">
        <v>1500</v>
      </c>
      <c r="I179" s="21">
        <v>2000</v>
      </c>
      <c r="J179" s="22">
        <v>1500</v>
      </c>
      <c r="K179" s="22">
        <f t="shared" si="77"/>
        <v>0</v>
      </c>
      <c r="L179" s="22"/>
      <c r="M179" s="22"/>
      <c r="N179" s="21"/>
      <c r="O179" s="22"/>
      <c r="Q179" s="5" t="s">
        <v>163</v>
      </c>
      <c r="R179" s="33">
        <f t="shared" si="78"/>
        <v>0</v>
      </c>
      <c r="S179" s="36">
        <f t="shared" si="79"/>
        <v>0</v>
      </c>
    </row>
    <row r="180" spans="1:19" ht="19.5" thickTop="1" thickBot="1" x14ac:dyDescent="0.3">
      <c r="A180" s="3" t="str">
        <f t="shared" si="75"/>
        <v>a</v>
      </c>
      <c r="B180" s="1" t="s">
        <v>1</v>
      </c>
      <c r="C180" s="7" t="s">
        <v>9</v>
      </c>
      <c r="D180" s="16">
        <v>5000</v>
      </c>
      <c r="E180" s="16">
        <v>0</v>
      </c>
      <c r="F180" s="22">
        <f t="shared" si="76"/>
        <v>5000</v>
      </c>
      <c r="G180" s="22">
        <v>1500</v>
      </c>
      <c r="H180" s="22">
        <v>1300</v>
      </c>
      <c r="I180" s="21">
        <v>1300</v>
      </c>
      <c r="J180" s="22">
        <v>900</v>
      </c>
      <c r="K180" s="22">
        <f t="shared" si="77"/>
        <v>0</v>
      </c>
      <c r="L180" s="22"/>
      <c r="M180" s="22"/>
      <c r="N180" s="21"/>
      <c r="O180" s="22"/>
      <c r="Q180" s="5" t="s">
        <v>163</v>
      </c>
      <c r="R180" s="33">
        <f t="shared" si="78"/>
        <v>0</v>
      </c>
      <c r="S180" s="36">
        <f t="shared" si="79"/>
        <v>0</v>
      </c>
    </row>
    <row r="181" spans="1:19" ht="19.5" hidden="1" thickTop="1" thickBot="1" x14ac:dyDescent="0.3">
      <c r="A181" s="3" t="str">
        <f t="shared" si="75"/>
        <v>b</v>
      </c>
      <c r="B181" s="1" t="s">
        <v>1</v>
      </c>
      <c r="C181" s="7" t="s">
        <v>10</v>
      </c>
      <c r="D181" s="16">
        <v>0</v>
      </c>
      <c r="E181" s="16">
        <v>0</v>
      </c>
      <c r="F181" s="22">
        <f t="shared" si="76"/>
        <v>0</v>
      </c>
      <c r="G181" s="22"/>
      <c r="H181" s="22"/>
      <c r="I181" s="21"/>
      <c r="J181" s="22"/>
      <c r="K181" s="22">
        <f t="shared" si="77"/>
        <v>0</v>
      </c>
      <c r="L181" s="22"/>
      <c r="M181" s="22"/>
      <c r="N181" s="21"/>
      <c r="O181" s="22"/>
      <c r="Q181" s="5" t="s">
        <v>163</v>
      </c>
      <c r="R181" s="33">
        <f t="shared" si="78"/>
        <v>0</v>
      </c>
      <c r="S181" s="36">
        <f t="shared" si="79"/>
        <v>0</v>
      </c>
    </row>
    <row r="182" spans="1:19" ht="19.5" hidden="1" thickTop="1" thickBot="1" x14ac:dyDescent="0.3">
      <c r="A182" s="3" t="str">
        <f t="shared" si="75"/>
        <v>b</v>
      </c>
      <c r="B182" s="1" t="s">
        <v>1</v>
      </c>
      <c r="C182" s="7" t="s">
        <v>11</v>
      </c>
      <c r="D182" s="16">
        <v>0</v>
      </c>
      <c r="E182" s="16">
        <v>0</v>
      </c>
      <c r="F182" s="22">
        <f t="shared" si="76"/>
        <v>0</v>
      </c>
      <c r="G182" s="22"/>
      <c r="H182" s="22"/>
      <c r="I182" s="21"/>
      <c r="J182" s="22"/>
      <c r="K182" s="22">
        <f t="shared" si="77"/>
        <v>0</v>
      </c>
      <c r="L182" s="22"/>
      <c r="M182" s="22"/>
      <c r="N182" s="21"/>
      <c r="O182" s="22"/>
      <c r="Q182" s="5" t="s">
        <v>163</v>
      </c>
      <c r="R182" s="33">
        <f t="shared" si="78"/>
        <v>0</v>
      </c>
      <c r="S182" s="36">
        <f t="shared" si="79"/>
        <v>0</v>
      </c>
    </row>
    <row r="183" spans="1:19" ht="19.5" hidden="1" thickTop="1" thickBot="1" x14ac:dyDescent="0.3">
      <c r="A183" s="3" t="str">
        <f t="shared" si="75"/>
        <v>b</v>
      </c>
      <c r="B183" s="1" t="s">
        <v>1</v>
      </c>
      <c r="C183" s="7" t="s">
        <v>12</v>
      </c>
      <c r="D183" s="16">
        <v>0</v>
      </c>
      <c r="E183" s="16">
        <v>0</v>
      </c>
      <c r="F183" s="22">
        <f t="shared" si="76"/>
        <v>0</v>
      </c>
      <c r="G183" s="22"/>
      <c r="H183" s="22"/>
      <c r="I183" s="21"/>
      <c r="J183" s="22"/>
      <c r="K183" s="22">
        <f t="shared" si="77"/>
        <v>0</v>
      </c>
      <c r="L183" s="22"/>
      <c r="M183" s="22"/>
      <c r="N183" s="21"/>
      <c r="O183" s="22"/>
      <c r="Q183" s="5" t="s">
        <v>163</v>
      </c>
      <c r="R183" s="33">
        <f t="shared" si="78"/>
        <v>0</v>
      </c>
      <c r="S183" s="36">
        <f t="shared" si="79"/>
        <v>0</v>
      </c>
    </row>
    <row r="184" spans="1:19" ht="61.5" thickTop="1" thickBot="1" x14ac:dyDescent="0.3">
      <c r="A184" s="3" t="str">
        <f t="shared" si="75"/>
        <v>a</v>
      </c>
      <c r="B184" s="8" t="s">
        <v>46</v>
      </c>
      <c r="C184" s="9" t="s">
        <v>47</v>
      </c>
      <c r="D184" s="14">
        <f t="shared" ref="D184:E184" si="104">D185+D193+D194+D195</f>
        <v>37000</v>
      </c>
      <c r="E184" s="14">
        <f t="shared" si="104"/>
        <v>0</v>
      </c>
      <c r="F184" s="19">
        <f t="shared" si="76"/>
        <v>37000</v>
      </c>
      <c r="G184" s="19">
        <f t="shared" ref="G184:J184" si="105">G185+G193+G194+G195</f>
        <v>11800</v>
      </c>
      <c r="H184" s="19">
        <f t="shared" si="105"/>
        <v>8500</v>
      </c>
      <c r="I184" s="19">
        <f t="shared" si="105"/>
        <v>5600</v>
      </c>
      <c r="J184" s="19">
        <f t="shared" si="105"/>
        <v>11100</v>
      </c>
      <c r="K184" s="19">
        <f t="shared" si="77"/>
        <v>0</v>
      </c>
      <c r="L184" s="19">
        <f t="shared" ref="L184:O184" si="106">L185+L193+L194+L195</f>
        <v>0</v>
      </c>
      <c r="M184" s="19">
        <f t="shared" si="106"/>
        <v>0</v>
      </c>
      <c r="N184" s="19">
        <f t="shared" si="106"/>
        <v>0</v>
      </c>
      <c r="O184" s="19">
        <f t="shared" si="106"/>
        <v>0</v>
      </c>
      <c r="P184" s="5" t="s">
        <v>159</v>
      </c>
      <c r="Q184" s="5" t="s">
        <v>163</v>
      </c>
      <c r="R184" s="33">
        <f t="shared" si="78"/>
        <v>0</v>
      </c>
      <c r="S184" s="36">
        <f t="shared" si="79"/>
        <v>0</v>
      </c>
    </row>
    <row r="185" spans="1:19" ht="19.5" thickTop="1" thickBot="1" x14ac:dyDescent="0.3">
      <c r="A185" s="3" t="str">
        <f t="shared" si="75"/>
        <v>a</v>
      </c>
      <c r="B185" s="1" t="s">
        <v>1</v>
      </c>
      <c r="C185" s="7" t="s">
        <v>2</v>
      </c>
      <c r="D185" s="15">
        <f t="shared" ref="D185:E185" si="107">D186+D187+D188+D189+D190+D191+D192</f>
        <v>37000</v>
      </c>
      <c r="E185" s="15">
        <f t="shared" si="107"/>
        <v>0</v>
      </c>
      <c r="F185" s="20">
        <f t="shared" si="76"/>
        <v>37000</v>
      </c>
      <c r="G185" s="20">
        <f t="shared" ref="G185:J185" si="108">G186+G187+G188+G189+G190+G191+G192</f>
        <v>11800</v>
      </c>
      <c r="H185" s="20">
        <f t="shared" si="108"/>
        <v>8500</v>
      </c>
      <c r="I185" s="20">
        <f t="shared" si="108"/>
        <v>5600</v>
      </c>
      <c r="J185" s="20">
        <f t="shared" si="108"/>
        <v>11100</v>
      </c>
      <c r="K185" s="20">
        <f t="shared" si="77"/>
        <v>0</v>
      </c>
      <c r="L185" s="20">
        <f t="shared" ref="L185:O185" si="109">L186+L187+L188+L189+L190+L191+L192</f>
        <v>0</v>
      </c>
      <c r="M185" s="20">
        <f t="shared" si="109"/>
        <v>0</v>
      </c>
      <c r="N185" s="20">
        <f t="shared" si="109"/>
        <v>0</v>
      </c>
      <c r="O185" s="20">
        <f t="shared" si="109"/>
        <v>0</v>
      </c>
      <c r="P185" s="5" t="s">
        <v>159</v>
      </c>
      <c r="Q185" s="5" t="s">
        <v>163</v>
      </c>
      <c r="R185" s="33">
        <f t="shared" si="78"/>
        <v>0</v>
      </c>
      <c r="S185" s="36">
        <f t="shared" si="79"/>
        <v>0</v>
      </c>
    </row>
    <row r="186" spans="1:19" ht="19.5" hidden="1" thickTop="1" thickBot="1" x14ac:dyDescent="0.3">
      <c r="A186" s="3" t="str">
        <f t="shared" si="75"/>
        <v>b</v>
      </c>
      <c r="B186" s="1" t="s">
        <v>1</v>
      </c>
      <c r="C186" s="7" t="s">
        <v>3</v>
      </c>
      <c r="D186" s="16">
        <v>0</v>
      </c>
      <c r="E186" s="16">
        <v>0</v>
      </c>
      <c r="F186" s="22">
        <f t="shared" si="76"/>
        <v>0</v>
      </c>
      <c r="G186" s="22"/>
      <c r="H186" s="22"/>
      <c r="I186" s="22"/>
      <c r="J186" s="22"/>
      <c r="K186" s="22">
        <f t="shared" si="77"/>
        <v>0</v>
      </c>
      <c r="L186" s="22"/>
      <c r="M186" s="22"/>
      <c r="N186" s="22"/>
      <c r="O186" s="22"/>
      <c r="Q186" s="5" t="s">
        <v>163</v>
      </c>
      <c r="R186" s="33">
        <f t="shared" si="78"/>
        <v>0</v>
      </c>
      <c r="S186" s="36">
        <f t="shared" si="79"/>
        <v>0</v>
      </c>
    </row>
    <row r="187" spans="1:19" ht="19.5" thickTop="1" thickBot="1" x14ac:dyDescent="0.3">
      <c r="A187" s="3" t="str">
        <f t="shared" si="75"/>
        <v>a</v>
      </c>
      <c r="B187" s="1" t="s">
        <v>1</v>
      </c>
      <c r="C187" s="7" t="s">
        <v>4</v>
      </c>
      <c r="D187" s="16">
        <v>35000</v>
      </c>
      <c r="E187" s="16">
        <v>0</v>
      </c>
      <c r="F187" s="22">
        <f t="shared" si="76"/>
        <v>35000</v>
      </c>
      <c r="G187" s="22">
        <v>11000</v>
      </c>
      <c r="H187" s="22">
        <v>8000</v>
      </c>
      <c r="I187" s="21">
        <v>5000</v>
      </c>
      <c r="J187" s="22">
        <v>11000</v>
      </c>
      <c r="K187" s="22">
        <f t="shared" si="77"/>
        <v>0</v>
      </c>
      <c r="L187" s="22"/>
      <c r="M187" s="22"/>
      <c r="N187" s="21"/>
      <c r="O187" s="22"/>
      <c r="Q187" s="5" t="s">
        <v>163</v>
      </c>
      <c r="R187" s="33">
        <f t="shared" si="78"/>
        <v>0</v>
      </c>
      <c r="S187" s="36">
        <f t="shared" si="79"/>
        <v>0</v>
      </c>
    </row>
    <row r="188" spans="1:19" ht="19.5" hidden="1" thickTop="1" thickBot="1" x14ac:dyDescent="0.3">
      <c r="A188" s="3" t="str">
        <f t="shared" si="75"/>
        <v>b</v>
      </c>
      <c r="B188" s="1" t="s">
        <v>1</v>
      </c>
      <c r="C188" s="7" t="s">
        <v>5</v>
      </c>
      <c r="D188" s="16">
        <v>0</v>
      </c>
      <c r="E188" s="16">
        <v>0</v>
      </c>
      <c r="F188" s="22">
        <f t="shared" si="76"/>
        <v>0</v>
      </c>
      <c r="G188" s="22"/>
      <c r="H188" s="22"/>
      <c r="I188" s="21"/>
      <c r="J188" s="22"/>
      <c r="K188" s="22">
        <f t="shared" si="77"/>
        <v>0</v>
      </c>
      <c r="L188" s="22"/>
      <c r="M188" s="22"/>
      <c r="N188" s="21"/>
      <c r="O188" s="22"/>
      <c r="Q188" s="5" t="s">
        <v>163</v>
      </c>
      <c r="R188" s="33">
        <f t="shared" si="78"/>
        <v>0</v>
      </c>
      <c r="S188" s="36">
        <f t="shared" si="79"/>
        <v>0</v>
      </c>
    </row>
    <row r="189" spans="1:19" ht="19.5" hidden="1" thickTop="1" thickBot="1" x14ac:dyDescent="0.3">
      <c r="A189" s="3" t="str">
        <f t="shared" si="75"/>
        <v>b</v>
      </c>
      <c r="B189" s="1" t="s">
        <v>1</v>
      </c>
      <c r="C189" s="7" t="s">
        <v>6</v>
      </c>
      <c r="D189" s="16">
        <v>0</v>
      </c>
      <c r="E189" s="16">
        <v>0</v>
      </c>
      <c r="F189" s="22">
        <f t="shared" si="76"/>
        <v>0</v>
      </c>
      <c r="G189" s="22"/>
      <c r="H189" s="22"/>
      <c r="I189" s="21"/>
      <c r="J189" s="22"/>
      <c r="K189" s="22">
        <f t="shared" si="77"/>
        <v>0</v>
      </c>
      <c r="L189" s="22"/>
      <c r="M189" s="22"/>
      <c r="N189" s="21"/>
      <c r="O189" s="22"/>
      <c r="Q189" s="5" t="s">
        <v>163</v>
      </c>
      <c r="R189" s="33">
        <f t="shared" si="78"/>
        <v>0</v>
      </c>
      <c r="S189" s="36">
        <f t="shared" si="79"/>
        <v>0</v>
      </c>
    </row>
    <row r="190" spans="1:19" ht="19.5" hidden="1" thickTop="1" thickBot="1" x14ac:dyDescent="0.3">
      <c r="A190" s="3" t="str">
        <f t="shared" si="75"/>
        <v>b</v>
      </c>
      <c r="B190" s="1" t="s">
        <v>1</v>
      </c>
      <c r="C190" s="7" t="s">
        <v>7</v>
      </c>
      <c r="D190" s="16">
        <v>0</v>
      </c>
      <c r="E190" s="16">
        <v>0</v>
      </c>
      <c r="F190" s="22">
        <f t="shared" si="76"/>
        <v>0</v>
      </c>
      <c r="G190" s="22"/>
      <c r="H190" s="22"/>
      <c r="I190" s="21"/>
      <c r="J190" s="22"/>
      <c r="K190" s="22">
        <f t="shared" si="77"/>
        <v>0</v>
      </c>
      <c r="L190" s="22"/>
      <c r="M190" s="22"/>
      <c r="N190" s="21"/>
      <c r="O190" s="22"/>
      <c r="Q190" s="5" t="s">
        <v>163</v>
      </c>
      <c r="R190" s="33">
        <f t="shared" si="78"/>
        <v>0</v>
      </c>
      <c r="S190" s="36">
        <f t="shared" si="79"/>
        <v>0</v>
      </c>
    </row>
    <row r="191" spans="1:19" ht="19.5" thickTop="1" thickBot="1" x14ac:dyDescent="0.3">
      <c r="A191" s="3" t="str">
        <f t="shared" si="75"/>
        <v>a</v>
      </c>
      <c r="B191" s="1" t="s">
        <v>1</v>
      </c>
      <c r="C191" s="7" t="s">
        <v>8</v>
      </c>
      <c r="D191" s="16">
        <v>1000</v>
      </c>
      <c r="E191" s="16">
        <v>0</v>
      </c>
      <c r="F191" s="22">
        <f t="shared" si="76"/>
        <v>1000</v>
      </c>
      <c r="G191" s="22">
        <v>500</v>
      </c>
      <c r="H191" s="22">
        <v>200</v>
      </c>
      <c r="I191" s="21">
        <v>300</v>
      </c>
      <c r="J191" s="22">
        <v>0</v>
      </c>
      <c r="K191" s="22">
        <f t="shared" si="77"/>
        <v>0</v>
      </c>
      <c r="L191" s="22"/>
      <c r="M191" s="22"/>
      <c r="N191" s="21"/>
      <c r="O191" s="22"/>
      <c r="Q191" s="5" t="s">
        <v>163</v>
      </c>
      <c r="R191" s="33">
        <f t="shared" si="78"/>
        <v>0</v>
      </c>
      <c r="S191" s="36">
        <f t="shared" si="79"/>
        <v>0</v>
      </c>
    </row>
    <row r="192" spans="1:19" ht="19.5" thickTop="1" thickBot="1" x14ac:dyDescent="0.3">
      <c r="A192" s="3" t="str">
        <f t="shared" si="75"/>
        <v>a</v>
      </c>
      <c r="B192" s="1" t="s">
        <v>1</v>
      </c>
      <c r="C192" s="7" t="s">
        <v>9</v>
      </c>
      <c r="D192" s="16">
        <v>1000</v>
      </c>
      <c r="E192" s="16">
        <v>0</v>
      </c>
      <c r="F192" s="22">
        <f t="shared" si="76"/>
        <v>1000</v>
      </c>
      <c r="G192" s="22">
        <v>300</v>
      </c>
      <c r="H192" s="22">
        <v>300</v>
      </c>
      <c r="I192" s="21">
        <v>300</v>
      </c>
      <c r="J192" s="22">
        <v>100</v>
      </c>
      <c r="K192" s="22">
        <f t="shared" si="77"/>
        <v>0</v>
      </c>
      <c r="L192" s="22"/>
      <c r="M192" s="22"/>
      <c r="N192" s="21"/>
      <c r="O192" s="22"/>
      <c r="Q192" s="5" t="s">
        <v>163</v>
      </c>
      <c r="R192" s="33">
        <f t="shared" si="78"/>
        <v>0</v>
      </c>
      <c r="S192" s="36">
        <f t="shared" si="79"/>
        <v>0</v>
      </c>
    </row>
    <row r="193" spans="1:19" ht="19.5" hidden="1" thickTop="1" thickBot="1" x14ac:dyDescent="0.3">
      <c r="A193" s="3" t="str">
        <f t="shared" si="75"/>
        <v>b</v>
      </c>
      <c r="B193" s="1" t="s">
        <v>1</v>
      </c>
      <c r="C193" s="7" t="s">
        <v>10</v>
      </c>
      <c r="D193" s="16">
        <v>0</v>
      </c>
      <c r="E193" s="16">
        <v>0</v>
      </c>
      <c r="F193" s="22">
        <f t="shared" si="76"/>
        <v>0</v>
      </c>
      <c r="G193" s="22"/>
      <c r="H193" s="22"/>
      <c r="I193" s="21"/>
      <c r="J193" s="22"/>
      <c r="K193" s="22">
        <f t="shared" si="77"/>
        <v>0</v>
      </c>
      <c r="L193" s="22"/>
      <c r="M193" s="22"/>
      <c r="N193" s="21"/>
      <c r="O193" s="22"/>
      <c r="Q193" s="5" t="s">
        <v>163</v>
      </c>
      <c r="R193" s="33">
        <f t="shared" si="78"/>
        <v>0</v>
      </c>
      <c r="S193" s="36">
        <f t="shared" si="79"/>
        <v>0</v>
      </c>
    </row>
    <row r="194" spans="1:19" ht="19.5" hidden="1" thickTop="1" thickBot="1" x14ac:dyDescent="0.3">
      <c r="A194" s="3" t="str">
        <f t="shared" si="75"/>
        <v>b</v>
      </c>
      <c r="B194" s="1" t="s">
        <v>1</v>
      </c>
      <c r="C194" s="7" t="s">
        <v>11</v>
      </c>
      <c r="D194" s="16">
        <v>0</v>
      </c>
      <c r="E194" s="16">
        <v>0</v>
      </c>
      <c r="F194" s="22">
        <f t="shared" si="76"/>
        <v>0</v>
      </c>
      <c r="G194" s="22"/>
      <c r="H194" s="22"/>
      <c r="I194" s="21"/>
      <c r="J194" s="22"/>
      <c r="K194" s="22">
        <f t="shared" si="77"/>
        <v>0</v>
      </c>
      <c r="L194" s="22"/>
      <c r="M194" s="22"/>
      <c r="N194" s="21"/>
      <c r="O194" s="22"/>
      <c r="Q194" s="5" t="s">
        <v>163</v>
      </c>
      <c r="R194" s="33">
        <f t="shared" si="78"/>
        <v>0</v>
      </c>
      <c r="S194" s="36">
        <f t="shared" si="79"/>
        <v>0</v>
      </c>
    </row>
    <row r="195" spans="1:19" ht="19.5" hidden="1" thickTop="1" thickBot="1" x14ac:dyDescent="0.3">
      <c r="A195" s="3" t="str">
        <f t="shared" si="75"/>
        <v>b</v>
      </c>
      <c r="B195" s="1" t="s">
        <v>1</v>
      </c>
      <c r="C195" s="7" t="s">
        <v>12</v>
      </c>
      <c r="D195" s="16">
        <v>0</v>
      </c>
      <c r="E195" s="16">
        <v>0</v>
      </c>
      <c r="F195" s="22">
        <f t="shared" si="76"/>
        <v>0</v>
      </c>
      <c r="G195" s="22"/>
      <c r="H195" s="22"/>
      <c r="I195" s="21"/>
      <c r="J195" s="22"/>
      <c r="K195" s="22">
        <f t="shared" si="77"/>
        <v>0</v>
      </c>
      <c r="L195" s="22"/>
      <c r="M195" s="22"/>
      <c r="N195" s="21"/>
      <c r="O195" s="22"/>
      <c r="Q195" s="5" t="s">
        <v>163</v>
      </c>
      <c r="R195" s="33">
        <f t="shared" si="78"/>
        <v>0</v>
      </c>
      <c r="S195" s="36">
        <f t="shared" si="79"/>
        <v>0</v>
      </c>
    </row>
    <row r="196" spans="1:19" ht="76.5" thickTop="1" thickBot="1" x14ac:dyDescent="0.3">
      <c r="A196" s="3" t="str">
        <f t="shared" si="75"/>
        <v>a</v>
      </c>
      <c r="B196" s="8" t="s">
        <v>48</v>
      </c>
      <c r="C196" s="9" t="s">
        <v>49</v>
      </c>
      <c r="D196" s="14">
        <f t="shared" ref="D196:E196" si="110">D197+D205+D206+D207</f>
        <v>45000</v>
      </c>
      <c r="E196" s="14">
        <f t="shared" si="110"/>
        <v>0</v>
      </c>
      <c r="F196" s="19">
        <f t="shared" si="76"/>
        <v>45000</v>
      </c>
      <c r="G196" s="19">
        <f t="shared" ref="G196:J196" si="111">G197+G205+G206+G207</f>
        <v>17700</v>
      </c>
      <c r="H196" s="19">
        <f t="shared" si="111"/>
        <v>12200</v>
      </c>
      <c r="I196" s="19">
        <f t="shared" si="111"/>
        <v>7200</v>
      </c>
      <c r="J196" s="19">
        <f t="shared" si="111"/>
        <v>7900</v>
      </c>
      <c r="K196" s="19">
        <f t="shared" si="77"/>
        <v>0</v>
      </c>
      <c r="L196" s="19">
        <f t="shared" ref="L196:O196" si="112">L197+L205+L206+L207</f>
        <v>0</v>
      </c>
      <c r="M196" s="19">
        <f t="shared" si="112"/>
        <v>0</v>
      </c>
      <c r="N196" s="19">
        <f t="shared" si="112"/>
        <v>0</v>
      </c>
      <c r="O196" s="19">
        <f t="shared" si="112"/>
        <v>0</v>
      </c>
      <c r="P196" s="5" t="s">
        <v>159</v>
      </c>
      <c r="Q196" s="5" t="s">
        <v>163</v>
      </c>
      <c r="R196" s="33">
        <f t="shared" si="78"/>
        <v>0</v>
      </c>
      <c r="S196" s="36">
        <f t="shared" si="79"/>
        <v>0</v>
      </c>
    </row>
    <row r="197" spans="1:19" ht="19.5" thickTop="1" thickBot="1" x14ac:dyDescent="0.3">
      <c r="A197" s="3" t="str">
        <f t="shared" ref="A197:A260" si="113">IF((D197+F197+G197+H197+J197+I197)&gt;0,"a","b")</f>
        <v>a</v>
      </c>
      <c r="B197" s="1" t="s">
        <v>1</v>
      </c>
      <c r="C197" s="7" t="s">
        <v>2</v>
      </c>
      <c r="D197" s="15">
        <f t="shared" ref="D197:E197" si="114">D198+D199+D200+D201+D202+D203+D204</f>
        <v>45000</v>
      </c>
      <c r="E197" s="15">
        <f t="shared" si="114"/>
        <v>0</v>
      </c>
      <c r="F197" s="20">
        <f t="shared" ref="F197:F260" si="115">G197+H197+I197+J197</f>
        <v>45000</v>
      </c>
      <c r="G197" s="20">
        <f t="shared" ref="G197:J197" si="116">G198+G199+G200+G201+G202+G203+G204</f>
        <v>17700</v>
      </c>
      <c r="H197" s="20">
        <f t="shared" si="116"/>
        <v>12200</v>
      </c>
      <c r="I197" s="20">
        <f t="shared" si="116"/>
        <v>7200</v>
      </c>
      <c r="J197" s="20">
        <f t="shared" si="116"/>
        <v>7900</v>
      </c>
      <c r="K197" s="20">
        <f t="shared" ref="K197:K260" si="117">L197+M197+N197+O197</f>
        <v>0</v>
      </c>
      <c r="L197" s="20">
        <f t="shared" ref="L197:O197" si="118">L198+L199+L200+L201+L202+L203+L204</f>
        <v>0</v>
      </c>
      <c r="M197" s="20">
        <f t="shared" si="118"/>
        <v>0</v>
      </c>
      <c r="N197" s="20">
        <f t="shared" si="118"/>
        <v>0</v>
      </c>
      <c r="O197" s="20">
        <f t="shared" si="118"/>
        <v>0</v>
      </c>
      <c r="P197" s="5" t="s">
        <v>159</v>
      </c>
      <c r="Q197" s="5" t="s">
        <v>163</v>
      </c>
      <c r="R197" s="33">
        <f t="shared" ref="R197:R260" si="119">D197-F197</f>
        <v>0</v>
      </c>
      <c r="S197" s="36">
        <f t="shared" ref="S197:S260" si="120">E197-K197</f>
        <v>0</v>
      </c>
    </row>
    <row r="198" spans="1:19" ht="19.5" hidden="1" thickTop="1" thickBot="1" x14ac:dyDescent="0.3">
      <c r="A198" s="3" t="str">
        <f t="shared" si="113"/>
        <v>b</v>
      </c>
      <c r="B198" s="1" t="s">
        <v>1</v>
      </c>
      <c r="C198" s="7" t="s">
        <v>3</v>
      </c>
      <c r="D198" s="16">
        <v>0</v>
      </c>
      <c r="E198" s="16">
        <v>0</v>
      </c>
      <c r="F198" s="22">
        <f t="shared" si="115"/>
        <v>0</v>
      </c>
      <c r="G198" s="22"/>
      <c r="H198" s="22"/>
      <c r="I198" s="21"/>
      <c r="J198" s="22"/>
      <c r="K198" s="22">
        <f t="shared" si="117"/>
        <v>0</v>
      </c>
      <c r="L198" s="22"/>
      <c r="M198" s="22"/>
      <c r="N198" s="21"/>
      <c r="O198" s="22"/>
      <c r="Q198" s="5" t="s">
        <v>163</v>
      </c>
      <c r="R198" s="33">
        <f t="shared" si="119"/>
        <v>0</v>
      </c>
      <c r="S198" s="36">
        <f t="shared" si="120"/>
        <v>0</v>
      </c>
    </row>
    <row r="199" spans="1:19" ht="19.5" thickTop="1" thickBot="1" x14ac:dyDescent="0.3">
      <c r="A199" s="3" t="str">
        <f t="shared" si="113"/>
        <v>a</v>
      </c>
      <c r="B199" s="1" t="s">
        <v>1</v>
      </c>
      <c r="C199" s="7" t="s">
        <v>4</v>
      </c>
      <c r="D199" s="16">
        <v>36000</v>
      </c>
      <c r="E199" s="16">
        <v>0</v>
      </c>
      <c r="F199" s="22">
        <f t="shared" si="115"/>
        <v>36000</v>
      </c>
      <c r="G199" s="22">
        <v>15000</v>
      </c>
      <c r="H199" s="22">
        <v>10000</v>
      </c>
      <c r="I199" s="22">
        <v>5000</v>
      </c>
      <c r="J199" s="22">
        <v>6000</v>
      </c>
      <c r="K199" s="22">
        <f t="shared" si="117"/>
        <v>0</v>
      </c>
      <c r="L199" s="22"/>
      <c r="M199" s="22"/>
      <c r="N199" s="22"/>
      <c r="O199" s="22"/>
      <c r="Q199" s="5" t="s">
        <v>163</v>
      </c>
      <c r="R199" s="33">
        <f t="shared" si="119"/>
        <v>0</v>
      </c>
      <c r="S199" s="36">
        <f t="shared" si="120"/>
        <v>0</v>
      </c>
    </row>
    <row r="200" spans="1:19" ht="19.5" hidden="1" thickTop="1" thickBot="1" x14ac:dyDescent="0.3">
      <c r="A200" s="3" t="str">
        <f t="shared" si="113"/>
        <v>b</v>
      </c>
      <c r="B200" s="1" t="s">
        <v>1</v>
      </c>
      <c r="C200" s="7" t="s">
        <v>5</v>
      </c>
      <c r="D200" s="16">
        <v>0</v>
      </c>
      <c r="E200" s="16">
        <v>0</v>
      </c>
      <c r="F200" s="22">
        <f t="shared" si="115"/>
        <v>0</v>
      </c>
      <c r="G200" s="22"/>
      <c r="H200" s="22"/>
      <c r="I200" s="21"/>
      <c r="J200" s="22"/>
      <c r="K200" s="22">
        <f t="shared" si="117"/>
        <v>0</v>
      </c>
      <c r="L200" s="22"/>
      <c r="M200" s="22"/>
      <c r="N200" s="21"/>
      <c r="O200" s="22"/>
      <c r="Q200" s="5" t="s">
        <v>163</v>
      </c>
      <c r="R200" s="33">
        <f t="shared" si="119"/>
        <v>0</v>
      </c>
      <c r="S200" s="36">
        <f t="shared" si="120"/>
        <v>0</v>
      </c>
    </row>
    <row r="201" spans="1:19" ht="19.5" hidden="1" thickTop="1" thickBot="1" x14ac:dyDescent="0.3">
      <c r="A201" s="3" t="str">
        <f t="shared" si="113"/>
        <v>b</v>
      </c>
      <c r="B201" s="1" t="s">
        <v>1</v>
      </c>
      <c r="C201" s="7" t="s">
        <v>6</v>
      </c>
      <c r="D201" s="16">
        <v>0</v>
      </c>
      <c r="E201" s="16">
        <v>0</v>
      </c>
      <c r="F201" s="22">
        <f t="shared" si="115"/>
        <v>0</v>
      </c>
      <c r="G201" s="22"/>
      <c r="H201" s="22"/>
      <c r="I201" s="21"/>
      <c r="J201" s="22"/>
      <c r="K201" s="22">
        <f t="shared" si="117"/>
        <v>0</v>
      </c>
      <c r="L201" s="22"/>
      <c r="M201" s="22"/>
      <c r="N201" s="21"/>
      <c r="O201" s="22"/>
      <c r="Q201" s="5" t="s">
        <v>163</v>
      </c>
      <c r="R201" s="33">
        <f t="shared" si="119"/>
        <v>0</v>
      </c>
      <c r="S201" s="36">
        <f t="shared" si="120"/>
        <v>0</v>
      </c>
    </row>
    <row r="202" spans="1:19" ht="19.5" hidden="1" thickTop="1" thickBot="1" x14ac:dyDescent="0.3">
      <c r="A202" s="3" t="str">
        <f t="shared" si="113"/>
        <v>b</v>
      </c>
      <c r="B202" s="1" t="s">
        <v>1</v>
      </c>
      <c r="C202" s="7" t="s">
        <v>7</v>
      </c>
      <c r="D202" s="16">
        <v>0</v>
      </c>
      <c r="E202" s="16">
        <v>0</v>
      </c>
      <c r="F202" s="22">
        <f t="shared" si="115"/>
        <v>0</v>
      </c>
      <c r="G202" s="22"/>
      <c r="H202" s="22"/>
      <c r="I202" s="21"/>
      <c r="J202" s="22"/>
      <c r="K202" s="22">
        <f t="shared" si="117"/>
        <v>0</v>
      </c>
      <c r="L202" s="22"/>
      <c r="M202" s="22"/>
      <c r="N202" s="21"/>
      <c r="O202" s="22"/>
      <c r="Q202" s="5" t="s">
        <v>163</v>
      </c>
      <c r="R202" s="33">
        <f t="shared" si="119"/>
        <v>0</v>
      </c>
      <c r="S202" s="36">
        <f t="shared" si="120"/>
        <v>0</v>
      </c>
    </row>
    <row r="203" spans="1:19" ht="19.5" thickTop="1" thickBot="1" x14ac:dyDescent="0.3">
      <c r="A203" s="3" t="str">
        <f t="shared" si="113"/>
        <v>a</v>
      </c>
      <c r="B203" s="1" t="s">
        <v>1</v>
      </c>
      <c r="C203" s="7" t="s">
        <v>8</v>
      </c>
      <c r="D203" s="16">
        <v>8000</v>
      </c>
      <c r="E203" s="16">
        <v>0</v>
      </c>
      <c r="F203" s="22">
        <f t="shared" si="115"/>
        <v>8000</v>
      </c>
      <c r="G203" s="22">
        <v>2500</v>
      </c>
      <c r="H203" s="22">
        <v>2000</v>
      </c>
      <c r="I203" s="21">
        <v>2000</v>
      </c>
      <c r="J203" s="22">
        <v>1500</v>
      </c>
      <c r="K203" s="22">
        <f t="shared" si="117"/>
        <v>0</v>
      </c>
      <c r="L203" s="22"/>
      <c r="M203" s="22"/>
      <c r="N203" s="21"/>
      <c r="O203" s="22"/>
      <c r="Q203" s="5" t="s">
        <v>163</v>
      </c>
      <c r="R203" s="33">
        <f t="shared" si="119"/>
        <v>0</v>
      </c>
      <c r="S203" s="36">
        <f t="shared" si="120"/>
        <v>0</v>
      </c>
    </row>
    <row r="204" spans="1:19" ht="19.5" thickTop="1" thickBot="1" x14ac:dyDescent="0.3">
      <c r="A204" s="3" t="str">
        <f t="shared" si="113"/>
        <v>a</v>
      </c>
      <c r="B204" s="1" t="s">
        <v>1</v>
      </c>
      <c r="C204" s="7" t="s">
        <v>9</v>
      </c>
      <c r="D204" s="16">
        <v>1000</v>
      </c>
      <c r="E204" s="16">
        <v>0</v>
      </c>
      <c r="F204" s="22">
        <f t="shared" si="115"/>
        <v>1000</v>
      </c>
      <c r="G204" s="22">
        <v>200</v>
      </c>
      <c r="H204" s="22">
        <v>200</v>
      </c>
      <c r="I204" s="21">
        <v>200</v>
      </c>
      <c r="J204" s="22">
        <v>400</v>
      </c>
      <c r="K204" s="22">
        <f t="shared" si="117"/>
        <v>0</v>
      </c>
      <c r="L204" s="22"/>
      <c r="M204" s="22"/>
      <c r="N204" s="21"/>
      <c r="O204" s="22"/>
      <c r="Q204" s="5" t="s">
        <v>163</v>
      </c>
      <c r="R204" s="33">
        <f t="shared" si="119"/>
        <v>0</v>
      </c>
      <c r="S204" s="36">
        <f t="shared" si="120"/>
        <v>0</v>
      </c>
    </row>
    <row r="205" spans="1:19" ht="19.5" hidden="1" thickTop="1" thickBot="1" x14ac:dyDescent="0.3">
      <c r="A205" s="3" t="str">
        <f t="shared" si="113"/>
        <v>b</v>
      </c>
      <c r="B205" s="1" t="s">
        <v>1</v>
      </c>
      <c r="C205" s="7" t="s">
        <v>10</v>
      </c>
      <c r="D205" s="16">
        <v>0</v>
      </c>
      <c r="E205" s="16">
        <v>0</v>
      </c>
      <c r="F205" s="22">
        <f t="shared" si="115"/>
        <v>0</v>
      </c>
      <c r="G205" s="22"/>
      <c r="H205" s="22"/>
      <c r="I205" s="21"/>
      <c r="J205" s="22"/>
      <c r="K205" s="22">
        <f t="shared" si="117"/>
        <v>0</v>
      </c>
      <c r="L205" s="22"/>
      <c r="M205" s="22"/>
      <c r="N205" s="21"/>
      <c r="O205" s="22"/>
      <c r="Q205" s="5" t="s">
        <v>163</v>
      </c>
      <c r="R205" s="33">
        <f t="shared" si="119"/>
        <v>0</v>
      </c>
      <c r="S205" s="36">
        <f t="shared" si="120"/>
        <v>0</v>
      </c>
    </row>
    <row r="206" spans="1:19" ht="19.5" hidden="1" thickTop="1" thickBot="1" x14ac:dyDescent="0.3">
      <c r="A206" s="3" t="str">
        <f t="shared" si="113"/>
        <v>b</v>
      </c>
      <c r="B206" s="1" t="s">
        <v>1</v>
      </c>
      <c r="C206" s="7" t="s">
        <v>11</v>
      </c>
      <c r="D206" s="16">
        <v>0</v>
      </c>
      <c r="E206" s="16">
        <v>0</v>
      </c>
      <c r="F206" s="22">
        <f t="shared" si="115"/>
        <v>0</v>
      </c>
      <c r="G206" s="22"/>
      <c r="H206" s="22"/>
      <c r="I206" s="21"/>
      <c r="J206" s="22"/>
      <c r="K206" s="22">
        <f t="shared" si="117"/>
        <v>0</v>
      </c>
      <c r="L206" s="22"/>
      <c r="M206" s="22"/>
      <c r="N206" s="21"/>
      <c r="O206" s="22"/>
      <c r="Q206" s="5" t="s">
        <v>163</v>
      </c>
      <c r="R206" s="33">
        <f t="shared" si="119"/>
        <v>0</v>
      </c>
      <c r="S206" s="36">
        <f t="shared" si="120"/>
        <v>0</v>
      </c>
    </row>
    <row r="207" spans="1:19" ht="19.5" hidden="1" thickTop="1" thickBot="1" x14ac:dyDescent="0.3">
      <c r="A207" s="3" t="str">
        <f t="shared" si="113"/>
        <v>b</v>
      </c>
      <c r="B207" s="1" t="s">
        <v>1</v>
      </c>
      <c r="C207" s="7" t="s">
        <v>12</v>
      </c>
      <c r="D207" s="16">
        <v>0</v>
      </c>
      <c r="E207" s="16">
        <v>0</v>
      </c>
      <c r="F207" s="22">
        <f t="shared" si="115"/>
        <v>0</v>
      </c>
      <c r="G207" s="22"/>
      <c r="H207" s="22"/>
      <c r="I207" s="21"/>
      <c r="J207" s="22"/>
      <c r="K207" s="22">
        <f t="shared" si="117"/>
        <v>0</v>
      </c>
      <c r="L207" s="22"/>
      <c r="M207" s="22"/>
      <c r="N207" s="21"/>
      <c r="O207" s="22"/>
      <c r="Q207" s="5" t="s">
        <v>163</v>
      </c>
      <c r="R207" s="33">
        <f t="shared" si="119"/>
        <v>0</v>
      </c>
      <c r="S207" s="36">
        <f t="shared" si="120"/>
        <v>0</v>
      </c>
    </row>
    <row r="208" spans="1:19" ht="61.5" thickTop="1" thickBot="1" x14ac:dyDescent="0.3">
      <c r="A208" s="3" t="str">
        <f t="shared" si="113"/>
        <v>a</v>
      </c>
      <c r="B208" s="8" t="s">
        <v>50</v>
      </c>
      <c r="C208" s="9" t="s">
        <v>51</v>
      </c>
      <c r="D208" s="14">
        <f t="shared" ref="D208:E208" si="121">D209+D217+D218+D219</f>
        <v>27000</v>
      </c>
      <c r="E208" s="14">
        <f t="shared" si="121"/>
        <v>0</v>
      </c>
      <c r="F208" s="19">
        <f t="shared" si="115"/>
        <v>27000</v>
      </c>
      <c r="G208" s="19">
        <f t="shared" ref="G208:J208" si="122">G209+G217+G218+G219</f>
        <v>8700</v>
      </c>
      <c r="H208" s="19">
        <f t="shared" si="122"/>
        <v>6200</v>
      </c>
      <c r="I208" s="19">
        <f t="shared" si="122"/>
        <v>5200</v>
      </c>
      <c r="J208" s="19">
        <f t="shared" si="122"/>
        <v>6900</v>
      </c>
      <c r="K208" s="19">
        <f t="shared" si="117"/>
        <v>0</v>
      </c>
      <c r="L208" s="19">
        <f t="shared" ref="L208:O208" si="123">L209+L217+L218+L219</f>
        <v>0</v>
      </c>
      <c r="M208" s="19">
        <f t="shared" si="123"/>
        <v>0</v>
      </c>
      <c r="N208" s="19">
        <f t="shared" si="123"/>
        <v>0</v>
      </c>
      <c r="O208" s="19">
        <f t="shared" si="123"/>
        <v>0</v>
      </c>
      <c r="P208" s="5" t="s">
        <v>159</v>
      </c>
      <c r="Q208" s="5" t="s">
        <v>163</v>
      </c>
      <c r="R208" s="33">
        <f t="shared" si="119"/>
        <v>0</v>
      </c>
      <c r="S208" s="36">
        <f t="shared" si="120"/>
        <v>0</v>
      </c>
    </row>
    <row r="209" spans="1:19" ht="19.5" thickTop="1" thickBot="1" x14ac:dyDescent="0.3">
      <c r="A209" s="3" t="str">
        <f t="shared" si="113"/>
        <v>a</v>
      </c>
      <c r="B209" s="1" t="s">
        <v>1</v>
      </c>
      <c r="C209" s="7" t="s">
        <v>2</v>
      </c>
      <c r="D209" s="15">
        <f t="shared" ref="D209:E209" si="124">D210+D211+D212+D213+D214+D215+D216</f>
        <v>27000</v>
      </c>
      <c r="E209" s="15">
        <f t="shared" si="124"/>
        <v>0</v>
      </c>
      <c r="F209" s="20">
        <f t="shared" si="115"/>
        <v>27000</v>
      </c>
      <c r="G209" s="20">
        <f t="shared" ref="G209:J209" si="125">G210+G211+G212+G213+G214+G215+G216</f>
        <v>8700</v>
      </c>
      <c r="H209" s="20">
        <f t="shared" si="125"/>
        <v>6200</v>
      </c>
      <c r="I209" s="20">
        <f t="shared" si="125"/>
        <v>5200</v>
      </c>
      <c r="J209" s="20">
        <f t="shared" si="125"/>
        <v>6900</v>
      </c>
      <c r="K209" s="20">
        <f t="shared" si="117"/>
        <v>0</v>
      </c>
      <c r="L209" s="20">
        <f t="shared" ref="L209:O209" si="126">L210+L211+L212+L213+L214+L215+L216</f>
        <v>0</v>
      </c>
      <c r="M209" s="20">
        <f t="shared" si="126"/>
        <v>0</v>
      </c>
      <c r="N209" s="20">
        <f t="shared" si="126"/>
        <v>0</v>
      </c>
      <c r="O209" s="20">
        <f t="shared" si="126"/>
        <v>0</v>
      </c>
      <c r="P209" s="5" t="s">
        <v>159</v>
      </c>
      <c r="Q209" s="5" t="s">
        <v>163</v>
      </c>
      <c r="R209" s="33">
        <f t="shared" si="119"/>
        <v>0</v>
      </c>
      <c r="S209" s="36">
        <f t="shared" si="120"/>
        <v>0</v>
      </c>
    </row>
    <row r="210" spans="1:19" ht="19.5" hidden="1" thickTop="1" thickBot="1" x14ac:dyDescent="0.3">
      <c r="A210" s="3" t="str">
        <f t="shared" si="113"/>
        <v>b</v>
      </c>
      <c r="B210" s="1" t="s">
        <v>1</v>
      </c>
      <c r="C210" s="7" t="s">
        <v>3</v>
      </c>
      <c r="D210" s="16">
        <v>0</v>
      </c>
      <c r="E210" s="16">
        <v>0</v>
      </c>
      <c r="F210" s="22">
        <f t="shared" si="115"/>
        <v>0</v>
      </c>
      <c r="G210" s="22"/>
      <c r="H210" s="22"/>
      <c r="I210" s="22"/>
      <c r="J210" s="22"/>
      <c r="K210" s="22">
        <f t="shared" si="117"/>
        <v>0</v>
      </c>
      <c r="L210" s="22"/>
      <c r="M210" s="22"/>
      <c r="N210" s="22"/>
      <c r="O210" s="22"/>
      <c r="Q210" s="5" t="s">
        <v>163</v>
      </c>
      <c r="R210" s="33">
        <f t="shared" si="119"/>
        <v>0</v>
      </c>
      <c r="S210" s="36">
        <f t="shared" si="120"/>
        <v>0</v>
      </c>
    </row>
    <row r="211" spans="1:19" ht="19.5" thickTop="1" thickBot="1" x14ac:dyDescent="0.3">
      <c r="A211" s="3" t="str">
        <f t="shared" si="113"/>
        <v>a</v>
      </c>
      <c r="B211" s="1" t="s">
        <v>1</v>
      </c>
      <c r="C211" s="7" t="s">
        <v>4</v>
      </c>
      <c r="D211" s="16">
        <v>21000</v>
      </c>
      <c r="E211" s="16">
        <v>0</v>
      </c>
      <c r="F211" s="22">
        <f t="shared" si="115"/>
        <v>21000</v>
      </c>
      <c r="G211" s="22">
        <v>7000</v>
      </c>
      <c r="H211" s="22">
        <v>5000</v>
      </c>
      <c r="I211" s="21">
        <v>4000</v>
      </c>
      <c r="J211" s="22">
        <v>5000</v>
      </c>
      <c r="K211" s="22">
        <f t="shared" si="117"/>
        <v>0</v>
      </c>
      <c r="L211" s="22"/>
      <c r="M211" s="22"/>
      <c r="N211" s="21"/>
      <c r="O211" s="22"/>
      <c r="Q211" s="5" t="s">
        <v>163</v>
      </c>
      <c r="R211" s="33">
        <f t="shared" si="119"/>
        <v>0</v>
      </c>
      <c r="S211" s="36">
        <f t="shared" si="120"/>
        <v>0</v>
      </c>
    </row>
    <row r="212" spans="1:19" ht="19.5" hidden="1" thickTop="1" thickBot="1" x14ac:dyDescent="0.3">
      <c r="A212" s="3" t="str">
        <f t="shared" si="113"/>
        <v>b</v>
      </c>
      <c r="B212" s="1" t="s">
        <v>1</v>
      </c>
      <c r="C212" s="7" t="s">
        <v>5</v>
      </c>
      <c r="D212" s="16">
        <v>0</v>
      </c>
      <c r="E212" s="16">
        <v>0</v>
      </c>
      <c r="F212" s="22">
        <f t="shared" si="115"/>
        <v>0</v>
      </c>
      <c r="G212" s="22"/>
      <c r="H212" s="22"/>
      <c r="I212" s="21"/>
      <c r="J212" s="22"/>
      <c r="K212" s="22">
        <f t="shared" si="117"/>
        <v>0</v>
      </c>
      <c r="L212" s="22"/>
      <c r="M212" s="22"/>
      <c r="N212" s="21"/>
      <c r="O212" s="22"/>
      <c r="Q212" s="5" t="s">
        <v>163</v>
      </c>
      <c r="R212" s="33">
        <f t="shared" si="119"/>
        <v>0</v>
      </c>
      <c r="S212" s="36">
        <f t="shared" si="120"/>
        <v>0</v>
      </c>
    </row>
    <row r="213" spans="1:19" ht="19.5" hidden="1" thickTop="1" thickBot="1" x14ac:dyDescent="0.3">
      <c r="A213" s="3" t="str">
        <f t="shared" si="113"/>
        <v>b</v>
      </c>
      <c r="B213" s="1" t="s">
        <v>1</v>
      </c>
      <c r="C213" s="7" t="s">
        <v>6</v>
      </c>
      <c r="D213" s="16">
        <v>0</v>
      </c>
      <c r="E213" s="16">
        <v>0</v>
      </c>
      <c r="F213" s="22">
        <f t="shared" si="115"/>
        <v>0</v>
      </c>
      <c r="G213" s="22"/>
      <c r="H213" s="22"/>
      <c r="I213" s="21"/>
      <c r="J213" s="22"/>
      <c r="K213" s="22">
        <f t="shared" si="117"/>
        <v>0</v>
      </c>
      <c r="L213" s="22"/>
      <c r="M213" s="22"/>
      <c r="N213" s="21"/>
      <c r="O213" s="22"/>
      <c r="Q213" s="5" t="s">
        <v>163</v>
      </c>
      <c r="R213" s="33">
        <f t="shared" si="119"/>
        <v>0</v>
      </c>
      <c r="S213" s="36">
        <f t="shared" si="120"/>
        <v>0</v>
      </c>
    </row>
    <row r="214" spans="1:19" ht="19.5" hidden="1" thickTop="1" thickBot="1" x14ac:dyDescent="0.3">
      <c r="A214" s="3" t="str">
        <f t="shared" si="113"/>
        <v>b</v>
      </c>
      <c r="B214" s="1" t="s">
        <v>1</v>
      </c>
      <c r="C214" s="7" t="s">
        <v>7</v>
      </c>
      <c r="D214" s="16">
        <v>0</v>
      </c>
      <c r="E214" s="16">
        <v>0</v>
      </c>
      <c r="F214" s="22">
        <f t="shared" si="115"/>
        <v>0</v>
      </c>
      <c r="G214" s="22"/>
      <c r="H214" s="22"/>
      <c r="I214" s="21"/>
      <c r="J214" s="22"/>
      <c r="K214" s="22">
        <f t="shared" si="117"/>
        <v>0</v>
      </c>
      <c r="L214" s="22"/>
      <c r="M214" s="22"/>
      <c r="N214" s="21"/>
      <c r="O214" s="22"/>
      <c r="Q214" s="5" t="s">
        <v>163</v>
      </c>
      <c r="R214" s="33">
        <f t="shared" si="119"/>
        <v>0</v>
      </c>
      <c r="S214" s="36">
        <f t="shared" si="120"/>
        <v>0</v>
      </c>
    </row>
    <row r="215" spans="1:19" ht="19.5" thickTop="1" thickBot="1" x14ac:dyDescent="0.3">
      <c r="A215" s="3" t="str">
        <f t="shared" si="113"/>
        <v>a</v>
      </c>
      <c r="B215" s="1" t="s">
        <v>1</v>
      </c>
      <c r="C215" s="7" t="s">
        <v>8</v>
      </c>
      <c r="D215" s="16">
        <v>5000</v>
      </c>
      <c r="E215" s="16">
        <v>0</v>
      </c>
      <c r="F215" s="22">
        <f t="shared" si="115"/>
        <v>5000</v>
      </c>
      <c r="G215" s="22">
        <v>1500</v>
      </c>
      <c r="H215" s="22">
        <v>1000</v>
      </c>
      <c r="I215" s="21">
        <v>1000</v>
      </c>
      <c r="J215" s="22">
        <v>1500</v>
      </c>
      <c r="K215" s="22">
        <f t="shared" si="117"/>
        <v>0</v>
      </c>
      <c r="L215" s="22"/>
      <c r="M215" s="22"/>
      <c r="N215" s="21"/>
      <c r="O215" s="22"/>
      <c r="Q215" s="5" t="s">
        <v>163</v>
      </c>
      <c r="R215" s="33">
        <f t="shared" si="119"/>
        <v>0</v>
      </c>
      <c r="S215" s="36">
        <f t="shared" si="120"/>
        <v>0</v>
      </c>
    </row>
    <row r="216" spans="1:19" ht="19.5" thickTop="1" thickBot="1" x14ac:dyDescent="0.3">
      <c r="A216" s="3" t="str">
        <f t="shared" si="113"/>
        <v>a</v>
      </c>
      <c r="B216" s="1" t="s">
        <v>1</v>
      </c>
      <c r="C216" s="7" t="s">
        <v>9</v>
      </c>
      <c r="D216" s="16">
        <v>1000</v>
      </c>
      <c r="E216" s="16">
        <v>0</v>
      </c>
      <c r="F216" s="22">
        <f t="shared" si="115"/>
        <v>1000</v>
      </c>
      <c r="G216" s="22">
        <v>200</v>
      </c>
      <c r="H216" s="22">
        <v>200</v>
      </c>
      <c r="I216" s="21">
        <v>200</v>
      </c>
      <c r="J216" s="22">
        <v>400</v>
      </c>
      <c r="K216" s="22">
        <f t="shared" si="117"/>
        <v>0</v>
      </c>
      <c r="L216" s="22"/>
      <c r="M216" s="22"/>
      <c r="N216" s="21"/>
      <c r="O216" s="22"/>
      <c r="Q216" s="5" t="s">
        <v>163</v>
      </c>
      <c r="R216" s="33">
        <f t="shared" si="119"/>
        <v>0</v>
      </c>
      <c r="S216" s="36">
        <f t="shared" si="120"/>
        <v>0</v>
      </c>
    </row>
    <row r="217" spans="1:19" ht="19.5" hidden="1" thickTop="1" thickBot="1" x14ac:dyDescent="0.3">
      <c r="A217" s="3" t="str">
        <f t="shared" si="113"/>
        <v>b</v>
      </c>
      <c r="B217" s="1" t="s">
        <v>1</v>
      </c>
      <c r="C217" s="7" t="s">
        <v>10</v>
      </c>
      <c r="D217" s="16">
        <v>0</v>
      </c>
      <c r="E217" s="16">
        <v>0</v>
      </c>
      <c r="F217" s="22">
        <f t="shared" si="115"/>
        <v>0</v>
      </c>
      <c r="G217" s="22"/>
      <c r="H217" s="22"/>
      <c r="I217" s="21"/>
      <c r="J217" s="22"/>
      <c r="K217" s="22">
        <f t="shared" si="117"/>
        <v>0</v>
      </c>
      <c r="L217" s="22"/>
      <c r="M217" s="22"/>
      <c r="N217" s="21"/>
      <c r="O217" s="22"/>
      <c r="Q217" s="5" t="s">
        <v>163</v>
      </c>
      <c r="R217" s="33">
        <f t="shared" si="119"/>
        <v>0</v>
      </c>
      <c r="S217" s="36">
        <f t="shared" si="120"/>
        <v>0</v>
      </c>
    </row>
    <row r="218" spans="1:19" ht="19.5" hidden="1" thickTop="1" thickBot="1" x14ac:dyDescent="0.3">
      <c r="A218" s="3" t="str">
        <f t="shared" si="113"/>
        <v>b</v>
      </c>
      <c r="B218" s="1" t="s">
        <v>1</v>
      </c>
      <c r="C218" s="7" t="s">
        <v>11</v>
      </c>
      <c r="D218" s="16">
        <v>0</v>
      </c>
      <c r="E218" s="16">
        <v>0</v>
      </c>
      <c r="F218" s="22">
        <f t="shared" si="115"/>
        <v>0</v>
      </c>
      <c r="G218" s="22"/>
      <c r="H218" s="22"/>
      <c r="I218" s="21"/>
      <c r="J218" s="22"/>
      <c r="K218" s="22">
        <f t="shared" si="117"/>
        <v>0</v>
      </c>
      <c r="L218" s="22"/>
      <c r="M218" s="22"/>
      <c r="N218" s="21"/>
      <c r="O218" s="22"/>
      <c r="Q218" s="5" t="s">
        <v>163</v>
      </c>
      <c r="R218" s="33">
        <f t="shared" si="119"/>
        <v>0</v>
      </c>
      <c r="S218" s="36">
        <f t="shared" si="120"/>
        <v>0</v>
      </c>
    </row>
    <row r="219" spans="1:19" ht="19.5" hidden="1" thickTop="1" thickBot="1" x14ac:dyDescent="0.3">
      <c r="A219" s="3" t="str">
        <f t="shared" si="113"/>
        <v>b</v>
      </c>
      <c r="B219" s="1" t="s">
        <v>1</v>
      </c>
      <c r="C219" s="7" t="s">
        <v>12</v>
      </c>
      <c r="D219" s="16">
        <v>0</v>
      </c>
      <c r="E219" s="16">
        <v>0</v>
      </c>
      <c r="F219" s="22">
        <f t="shared" si="115"/>
        <v>0</v>
      </c>
      <c r="G219" s="22"/>
      <c r="H219" s="22"/>
      <c r="I219" s="21"/>
      <c r="J219" s="22"/>
      <c r="K219" s="22">
        <f t="shared" si="117"/>
        <v>0</v>
      </c>
      <c r="L219" s="22"/>
      <c r="M219" s="22"/>
      <c r="N219" s="21"/>
      <c r="O219" s="22"/>
      <c r="Q219" s="5" t="s">
        <v>163</v>
      </c>
      <c r="R219" s="33">
        <f t="shared" si="119"/>
        <v>0</v>
      </c>
      <c r="S219" s="36">
        <f t="shared" si="120"/>
        <v>0</v>
      </c>
    </row>
    <row r="220" spans="1:19" ht="76.5" thickTop="1" thickBot="1" x14ac:dyDescent="0.3">
      <c r="A220" s="3" t="str">
        <f t="shared" si="113"/>
        <v>a</v>
      </c>
      <c r="B220" s="8" t="s">
        <v>52</v>
      </c>
      <c r="C220" s="9" t="s">
        <v>53</v>
      </c>
      <c r="D220" s="14">
        <f t="shared" ref="D220:E220" si="127">D221+D229+D230+D231</f>
        <v>18000</v>
      </c>
      <c r="E220" s="14">
        <f t="shared" si="127"/>
        <v>0</v>
      </c>
      <c r="F220" s="19">
        <f t="shared" si="115"/>
        <v>18000</v>
      </c>
      <c r="G220" s="19">
        <f t="shared" ref="G220:J220" si="128">G221+G229+G230+G231</f>
        <v>5700</v>
      </c>
      <c r="H220" s="19">
        <f t="shared" si="128"/>
        <v>3500</v>
      </c>
      <c r="I220" s="19">
        <f t="shared" si="128"/>
        <v>3500</v>
      </c>
      <c r="J220" s="19">
        <f t="shared" si="128"/>
        <v>5300</v>
      </c>
      <c r="K220" s="19">
        <f t="shared" si="117"/>
        <v>0</v>
      </c>
      <c r="L220" s="19">
        <f t="shared" ref="L220:O220" si="129">L221+L229+L230+L231</f>
        <v>0</v>
      </c>
      <c r="M220" s="19">
        <f t="shared" si="129"/>
        <v>0</v>
      </c>
      <c r="N220" s="19">
        <f t="shared" si="129"/>
        <v>0</v>
      </c>
      <c r="O220" s="19">
        <f t="shared" si="129"/>
        <v>0</v>
      </c>
      <c r="P220" s="5" t="s">
        <v>159</v>
      </c>
      <c r="Q220" s="5" t="s">
        <v>163</v>
      </c>
      <c r="R220" s="33">
        <f t="shared" si="119"/>
        <v>0</v>
      </c>
      <c r="S220" s="36">
        <f t="shared" si="120"/>
        <v>0</v>
      </c>
    </row>
    <row r="221" spans="1:19" ht="19.5" thickTop="1" thickBot="1" x14ac:dyDescent="0.3">
      <c r="A221" s="3" t="str">
        <f t="shared" si="113"/>
        <v>a</v>
      </c>
      <c r="B221" s="1" t="s">
        <v>1</v>
      </c>
      <c r="C221" s="7" t="s">
        <v>2</v>
      </c>
      <c r="D221" s="15">
        <f t="shared" ref="D221:E221" si="130">D222+D223+D224+D225+D226+D227+D228</f>
        <v>18000</v>
      </c>
      <c r="E221" s="15">
        <f t="shared" si="130"/>
        <v>0</v>
      </c>
      <c r="F221" s="20">
        <f t="shared" si="115"/>
        <v>18000</v>
      </c>
      <c r="G221" s="20">
        <f t="shared" ref="G221:J221" si="131">G222+G223+G224+G225+G226+G227+G228</f>
        <v>5700</v>
      </c>
      <c r="H221" s="20">
        <f t="shared" si="131"/>
        <v>3500</v>
      </c>
      <c r="I221" s="20">
        <f t="shared" si="131"/>
        <v>3500</v>
      </c>
      <c r="J221" s="20">
        <f t="shared" si="131"/>
        <v>5300</v>
      </c>
      <c r="K221" s="20">
        <f t="shared" si="117"/>
        <v>0</v>
      </c>
      <c r="L221" s="20">
        <f t="shared" ref="L221:O221" si="132">L222+L223+L224+L225+L226+L227+L228</f>
        <v>0</v>
      </c>
      <c r="M221" s="20">
        <f t="shared" si="132"/>
        <v>0</v>
      </c>
      <c r="N221" s="20">
        <f t="shared" si="132"/>
        <v>0</v>
      </c>
      <c r="O221" s="20">
        <f t="shared" si="132"/>
        <v>0</v>
      </c>
      <c r="P221" s="5" t="s">
        <v>159</v>
      </c>
      <c r="Q221" s="5" t="s">
        <v>163</v>
      </c>
      <c r="R221" s="33">
        <f t="shared" si="119"/>
        <v>0</v>
      </c>
      <c r="S221" s="36">
        <f t="shared" si="120"/>
        <v>0</v>
      </c>
    </row>
    <row r="222" spans="1:19" ht="19.5" hidden="1" thickTop="1" thickBot="1" x14ac:dyDescent="0.3">
      <c r="A222" s="3" t="str">
        <f t="shared" si="113"/>
        <v>b</v>
      </c>
      <c r="B222" s="1" t="s">
        <v>1</v>
      </c>
      <c r="C222" s="7" t="s">
        <v>3</v>
      </c>
      <c r="D222" s="16">
        <v>0</v>
      </c>
      <c r="E222" s="16">
        <v>0</v>
      </c>
      <c r="F222" s="22">
        <f t="shared" si="115"/>
        <v>0</v>
      </c>
      <c r="G222" s="22"/>
      <c r="H222" s="22"/>
      <c r="I222" s="22"/>
      <c r="J222" s="22"/>
      <c r="K222" s="22">
        <f t="shared" si="117"/>
        <v>0</v>
      </c>
      <c r="L222" s="22"/>
      <c r="M222" s="22"/>
      <c r="N222" s="22"/>
      <c r="O222" s="22"/>
      <c r="Q222" s="5" t="s">
        <v>163</v>
      </c>
      <c r="R222" s="33">
        <f t="shared" si="119"/>
        <v>0</v>
      </c>
      <c r="S222" s="36">
        <f t="shared" si="120"/>
        <v>0</v>
      </c>
    </row>
    <row r="223" spans="1:19" ht="19.5" thickTop="1" thickBot="1" x14ac:dyDescent="0.3">
      <c r="A223" s="3" t="str">
        <f t="shared" si="113"/>
        <v>a</v>
      </c>
      <c r="B223" s="1" t="s">
        <v>1</v>
      </c>
      <c r="C223" s="7" t="s">
        <v>4</v>
      </c>
      <c r="D223" s="16">
        <v>16000</v>
      </c>
      <c r="E223" s="16">
        <v>0</v>
      </c>
      <c r="F223" s="22">
        <f t="shared" si="115"/>
        <v>16000</v>
      </c>
      <c r="G223" s="22">
        <v>5000</v>
      </c>
      <c r="H223" s="22">
        <v>3000</v>
      </c>
      <c r="I223" s="21">
        <v>3000</v>
      </c>
      <c r="J223" s="22">
        <v>5000</v>
      </c>
      <c r="K223" s="22">
        <f t="shared" si="117"/>
        <v>0</v>
      </c>
      <c r="L223" s="22"/>
      <c r="M223" s="22"/>
      <c r="N223" s="21"/>
      <c r="O223" s="22"/>
      <c r="Q223" s="5" t="s">
        <v>163</v>
      </c>
      <c r="R223" s="33">
        <f t="shared" si="119"/>
        <v>0</v>
      </c>
      <c r="S223" s="36">
        <f t="shared" si="120"/>
        <v>0</v>
      </c>
    </row>
    <row r="224" spans="1:19" ht="19.5" hidden="1" thickTop="1" thickBot="1" x14ac:dyDescent="0.3">
      <c r="A224" s="3" t="str">
        <f t="shared" si="113"/>
        <v>b</v>
      </c>
      <c r="B224" s="1" t="s">
        <v>1</v>
      </c>
      <c r="C224" s="7" t="s">
        <v>5</v>
      </c>
      <c r="D224" s="16">
        <v>0</v>
      </c>
      <c r="E224" s="16">
        <v>0</v>
      </c>
      <c r="F224" s="22">
        <f t="shared" si="115"/>
        <v>0</v>
      </c>
      <c r="G224" s="22"/>
      <c r="H224" s="22"/>
      <c r="I224" s="21"/>
      <c r="J224" s="22"/>
      <c r="K224" s="22">
        <f t="shared" si="117"/>
        <v>0</v>
      </c>
      <c r="L224" s="22"/>
      <c r="M224" s="22"/>
      <c r="N224" s="21"/>
      <c r="O224" s="22"/>
      <c r="Q224" s="5" t="s">
        <v>163</v>
      </c>
      <c r="R224" s="33">
        <f t="shared" si="119"/>
        <v>0</v>
      </c>
      <c r="S224" s="36">
        <f t="shared" si="120"/>
        <v>0</v>
      </c>
    </row>
    <row r="225" spans="1:19" ht="19.5" hidden="1" thickTop="1" thickBot="1" x14ac:dyDescent="0.3">
      <c r="A225" s="3" t="str">
        <f t="shared" si="113"/>
        <v>b</v>
      </c>
      <c r="B225" s="1" t="s">
        <v>1</v>
      </c>
      <c r="C225" s="7" t="s">
        <v>6</v>
      </c>
      <c r="D225" s="16">
        <v>0</v>
      </c>
      <c r="E225" s="16">
        <v>0</v>
      </c>
      <c r="F225" s="22">
        <f t="shared" si="115"/>
        <v>0</v>
      </c>
      <c r="G225" s="22"/>
      <c r="H225" s="22"/>
      <c r="I225" s="21"/>
      <c r="J225" s="22"/>
      <c r="K225" s="22">
        <f t="shared" si="117"/>
        <v>0</v>
      </c>
      <c r="L225" s="22"/>
      <c r="M225" s="22"/>
      <c r="N225" s="21"/>
      <c r="O225" s="22"/>
      <c r="Q225" s="5" t="s">
        <v>163</v>
      </c>
      <c r="R225" s="33">
        <f t="shared" si="119"/>
        <v>0</v>
      </c>
      <c r="S225" s="36">
        <f t="shared" si="120"/>
        <v>0</v>
      </c>
    </row>
    <row r="226" spans="1:19" ht="19.5" hidden="1" thickTop="1" thickBot="1" x14ac:dyDescent="0.3">
      <c r="A226" s="3" t="str">
        <f t="shared" si="113"/>
        <v>b</v>
      </c>
      <c r="B226" s="1" t="s">
        <v>1</v>
      </c>
      <c r="C226" s="7" t="s">
        <v>7</v>
      </c>
      <c r="D226" s="16">
        <v>0</v>
      </c>
      <c r="E226" s="16">
        <v>0</v>
      </c>
      <c r="F226" s="22">
        <f t="shared" si="115"/>
        <v>0</v>
      </c>
      <c r="G226" s="22"/>
      <c r="H226" s="22"/>
      <c r="I226" s="21"/>
      <c r="J226" s="22"/>
      <c r="K226" s="22">
        <f t="shared" si="117"/>
        <v>0</v>
      </c>
      <c r="L226" s="22"/>
      <c r="M226" s="22"/>
      <c r="N226" s="21"/>
      <c r="O226" s="22"/>
      <c r="Q226" s="5" t="s">
        <v>163</v>
      </c>
      <c r="R226" s="33">
        <f t="shared" si="119"/>
        <v>0</v>
      </c>
      <c r="S226" s="36">
        <f t="shared" si="120"/>
        <v>0</v>
      </c>
    </row>
    <row r="227" spans="1:19" ht="19.5" thickTop="1" thickBot="1" x14ac:dyDescent="0.3">
      <c r="A227" s="3" t="str">
        <f t="shared" si="113"/>
        <v>a</v>
      </c>
      <c r="B227" s="1" t="s">
        <v>1</v>
      </c>
      <c r="C227" s="7" t="s">
        <v>8</v>
      </c>
      <c r="D227" s="16">
        <v>2000</v>
      </c>
      <c r="E227" s="16">
        <v>0</v>
      </c>
      <c r="F227" s="22">
        <f t="shared" si="115"/>
        <v>2000</v>
      </c>
      <c r="G227" s="22">
        <v>700</v>
      </c>
      <c r="H227" s="22">
        <v>500</v>
      </c>
      <c r="I227" s="21">
        <v>500</v>
      </c>
      <c r="J227" s="22">
        <v>300</v>
      </c>
      <c r="K227" s="22">
        <f t="shared" si="117"/>
        <v>0</v>
      </c>
      <c r="L227" s="22"/>
      <c r="M227" s="22"/>
      <c r="N227" s="21"/>
      <c r="O227" s="22"/>
      <c r="Q227" s="5" t="s">
        <v>163</v>
      </c>
      <c r="R227" s="33">
        <f t="shared" si="119"/>
        <v>0</v>
      </c>
      <c r="S227" s="36">
        <f t="shared" si="120"/>
        <v>0</v>
      </c>
    </row>
    <row r="228" spans="1:19" ht="19.5" hidden="1" thickTop="1" thickBot="1" x14ac:dyDescent="0.3">
      <c r="A228" s="3" t="str">
        <f t="shared" si="113"/>
        <v>b</v>
      </c>
      <c r="B228" s="1" t="s">
        <v>1</v>
      </c>
      <c r="C228" s="7" t="s">
        <v>9</v>
      </c>
      <c r="D228" s="16">
        <v>0</v>
      </c>
      <c r="E228" s="16">
        <v>0</v>
      </c>
      <c r="F228" s="22">
        <f t="shared" si="115"/>
        <v>0</v>
      </c>
      <c r="G228" s="22"/>
      <c r="H228" s="22"/>
      <c r="I228" s="21"/>
      <c r="J228" s="22"/>
      <c r="K228" s="22">
        <f t="shared" si="117"/>
        <v>0</v>
      </c>
      <c r="L228" s="22"/>
      <c r="M228" s="22"/>
      <c r="N228" s="21"/>
      <c r="O228" s="22"/>
      <c r="Q228" s="5" t="s">
        <v>163</v>
      </c>
      <c r="R228" s="33">
        <f t="shared" si="119"/>
        <v>0</v>
      </c>
      <c r="S228" s="36">
        <f t="shared" si="120"/>
        <v>0</v>
      </c>
    </row>
    <row r="229" spans="1:19" ht="19.5" hidden="1" thickTop="1" thickBot="1" x14ac:dyDescent="0.3">
      <c r="A229" s="3" t="str">
        <f t="shared" si="113"/>
        <v>b</v>
      </c>
      <c r="B229" s="1" t="s">
        <v>1</v>
      </c>
      <c r="C229" s="7" t="s">
        <v>10</v>
      </c>
      <c r="D229" s="16">
        <v>0</v>
      </c>
      <c r="E229" s="16">
        <v>0</v>
      </c>
      <c r="F229" s="22">
        <f t="shared" si="115"/>
        <v>0</v>
      </c>
      <c r="G229" s="22"/>
      <c r="H229" s="22"/>
      <c r="I229" s="21"/>
      <c r="J229" s="22"/>
      <c r="K229" s="22">
        <f t="shared" si="117"/>
        <v>0</v>
      </c>
      <c r="L229" s="22"/>
      <c r="M229" s="22"/>
      <c r="N229" s="21"/>
      <c r="O229" s="22"/>
      <c r="Q229" s="5" t="s">
        <v>163</v>
      </c>
      <c r="R229" s="33">
        <f t="shared" si="119"/>
        <v>0</v>
      </c>
      <c r="S229" s="36">
        <f t="shared" si="120"/>
        <v>0</v>
      </c>
    </row>
    <row r="230" spans="1:19" ht="19.5" hidden="1" thickTop="1" thickBot="1" x14ac:dyDescent="0.3">
      <c r="A230" s="3" t="str">
        <f t="shared" si="113"/>
        <v>b</v>
      </c>
      <c r="B230" s="1" t="s">
        <v>1</v>
      </c>
      <c r="C230" s="7" t="s">
        <v>11</v>
      </c>
      <c r="D230" s="16">
        <v>0</v>
      </c>
      <c r="E230" s="16">
        <v>0</v>
      </c>
      <c r="F230" s="22">
        <f t="shared" si="115"/>
        <v>0</v>
      </c>
      <c r="G230" s="22"/>
      <c r="H230" s="22"/>
      <c r="I230" s="21"/>
      <c r="J230" s="22"/>
      <c r="K230" s="22">
        <f t="shared" si="117"/>
        <v>0</v>
      </c>
      <c r="L230" s="22"/>
      <c r="M230" s="22"/>
      <c r="N230" s="21"/>
      <c r="O230" s="22"/>
      <c r="Q230" s="5" t="s">
        <v>163</v>
      </c>
      <c r="R230" s="33">
        <f t="shared" si="119"/>
        <v>0</v>
      </c>
      <c r="S230" s="36">
        <f t="shared" si="120"/>
        <v>0</v>
      </c>
    </row>
    <row r="231" spans="1:19" ht="19.5" hidden="1" thickTop="1" thickBot="1" x14ac:dyDescent="0.3">
      <c r="A231" s="3" t="str">
        <f t="shared" si="113"/>
        <v>b</v>
      </c>
      <c r="B231" s="1" t="s">
        <v>1</v>
      </c>
      <c r="C231" s="7" t="s">
        <v>12</v>
      </c>
      <c r="D231" s="16">
        <v>0</v>
      </c>
      <c r="E231" s="16">
        <v>0</v>
      </c>
      <c r="F231" s="22">
        <f t="shared" si="115"/>
        <v>0</v>
      </c>
      <c r="G231" s="22"/>
      <c r="H231" s="22"/>
      <c r="I231" s="21"/>
      <c r="J231" s="22"/>
      <c r="K231" s="22">
        <f t="shared" si="117"/>
        <v>0</v>
      </c>
      <c r="L231" s="22"/>
      <c r="M231" s="22"/>
      <c r="N231" s="21"/>
      <c r="O231" s="22"/>
      <c r="Q231" s="5" t="s">
        <v>163</v>
      </c>
      <c r="R231" s="33">
        <f t="shared" si="119"/>
        <v>0</v>
      </c>
      <c r="S231" s="36">
        <f t="shared" si="120"/>
        <v>0</v>
      </c>
    </row>
    <row r="232" spans="1:19" ht="46.5" thickTop="1" thickBot="1" x14ac:dyDescent="0.3">
      <c r="A232" s="3" t="str">
        <f t="shared" si="113"/>
        <v>a</v>
      </c>
      <c r="B232" s="8" t="s">
        <v>54</v>
      </c>
      <c r="C232" s="9" t="s">
        <v>55</v>
      </c>
      <c r="D232" s="14">
        <f t="shared" ref="D232:E232" si="133">D233+D241+D242+D243</f>
        <v>41000</v>
      </c>
      <c r="E232" s="14">
        <f t="shared" si="133"/>
        <v>0</v>
      </c>
      <c r="F232" s="19">
        <f t="shared" si="115"/>
        <v>41000</v>
      </c>
      <c r="G232" s="19">
        <f t="shared" ref="G232:J232" si="134">G233+G241+G242+G243</f>
        <v>11700</v>
      </c>
      <c r="H232" s="19">
        <f t="shared" si="134"/>
        <v>9700</v>
      </c>
      <c r="I232" s="19">
        <f t="shared" si="134"/>
        <v>9200</v>
      </c>
      <c r="J232" s="19">
        <f t="shared" si="134"/>
        <v>10400</v>
      </c>
      <c r="K232" s="19">
        <f t="shared" si="117"/>
        <v>0</v>
      </c>
      <c r="L232" s="19">
        <f t="shared" ref="L232:O232" si="135">L233+L241+L242+L243</f>
        <v>0</v>
      </c>
      <c r="M232" s="19">
        <f t="shared" si="135"/>
        <v>0</v>
      </c>
      <c r="N232" s="19">
        <f t="shared" si="135"/>
        <v>0</v>
      </c>
      <c r="O232" s="19">
        <f t="shared" si="135"/>
        <v>0</v>
      </c>
      <c r="P232" s="5" t="s">
        <v>159</v>
      </c>
      <c r="Q232" s="5" t="s">
        <v>163</v>
      </c>
      <c r="R232" s="33">
        <f t="shared" si="119"/>
        <v>0</v>
      </c>
      <c r="S232" s="36">
        <f t="shared" si="120"/>
        <v>0</v>
      </c>
    </row>
    <row r="233" spans="1:19" ht="19.5" thickTop="1" thickBot="1" x14ac:dyDescent="0.3">
      <c r="A233" s="3" t="str">
        <f t="shared" si="113"/>
        <v>a</v>
      </c>
      <c r="B233" s="1" t="s">
        <v>1</v>
      </c>
      <c r="C233" s="7" t="s">
        <v>2</v>
      </c>
      <c r="D233" s="15">
        <f t="shared" ref="D233:E233" si="136">D234+D235+D236+D237+D238+D239+D240</f>
        <v>41000</v>
      </c>
      <c r="E233" s="15">
        <f t="shared" si="136"/>
        <v>0</v>
      </c>
      <c r="F233" s="20">
        <f t="shared" si="115"/>
        <v>41000</v>
      </c>
      <c r="G233" s="20">
        <f t="shared" ref="G233:J233" si="137">G234+G235+G236+G237+G238+G239+G240</f>
        <v>11700</v>
      </c>
      <c r="H233" s="20">
        <f t="shared" si="137"/>
        <v>9700</v>
      </c>
      <c r="I233" s="20">
        <f t="shared" si="137"/>
        <v>9200</v>
      </c>
      <c r="J233" s="20">
        <f t="shared" si="137"/>
        <v>10400</v>
      </c>
      <c r="K233" s="20">
        <f t="shared" si="117"/>
        <v>0</v>
      </c>
      <c r="L233" s="20">
        <f t="shared" ref="L233:O233" si="138">L234+L235+L236+L237+L238+L239+L240</f>
        <v>0</v>
      </c>
      <c r="M233" s="20">
        <f t="shared" si="138"/>
        <v>0</v>
      </c>
      <c r="N233" s="20">
        <f t="shared" si="138"/>
        <v>0</v>
      </c>
      <c r="O233" s="20">
        <f t="shared" si="138"/>
        <v>0</v>
      </c>
      <c r="P233" s="5" t="s">
        <v>159</v>
      </c>
      <c r="Q233" s="5" t="s">
        <v>163</v>
      </c>
      <c r="R233" s="33">
        <f t="shared" si="119"/>
        <v>0</v>
      </c>
      <c r="S233" s="36">
        <f t="shared" si="120"/>
        <v>0</v>
      </c>
    </row>
    <row r="234" spans="1:19" ht="19.5" hidden="1" thickTop="1" thickBot="1" x14ac:dyDescent="0.3">
      <c r="A234" s="3" t="str">
        <f t="shared" si="113"/>
        <v>b</v>
      </c>
      <c r="B234" s="1" t="s">
        <v>1</v>
      </c>
      <c r="C234" s="7" t="s">
        <v>3</v>
      </c>
      <c r="D234" s="16">
        <v>0</v>
      </c>
      <c r="E234" s="16">
        <v>0</v>
      </c>
      <c r="F234" s="22">
        <f t="shared" si="115"/>
        <v>0</v>
      </c>
      <c r="G234" s="22"/>
      <c r="H234" s="22"/>
      <c r="I234" s="21"/>
      <c r="J234" s="22"/>
      <c r="K234" s="22">
        <f t="shared" si="117"/>
        <v>0</v>
      </c>
      <c r="L234" s="22"/>
      <c r="M234" s="22"/>
      <c r="N234" s="21"/>
      <c r="O234" s="22"/>
      <c r="Q234" s="5" t="s">
        <v>163</v>
      </c>
      <c r="R234" s="33">
        <f t="shared" si="119"/>
        <v>0</v>
      </c>
      <c r="S234" s="36">
        <f t="shared" si="120"/>
        <v>0</v>
      </c>
    </row>
    <row r="235" spans="1:19" ht="19.5" thickTop="1" thickBot="1" x14ac:dyDescent="0.3">
      <c r="A235" s="3" t="str">
        <f t="shared" si="113"/>
        <v>a</v>
      </c>
      <c r="B235" s="1" t="s">
        <v>1</v>
      </c>
      <c r="C235" s="7" t="s">
        <v>4</v>
      </c>
      <c r="D235" s="16">
        <v>35000</v>
      </c>
      <c r="E235" s="16">
        <v>0</v>
      </c>
      <c r="F235" s="22">
        <f t="shared" si="115"/>
        <v>35000</v>
      </c>
      <c r="G235" s="22">
        <v>9500</v>
      </c>
      <c r="H235" s="22">
        <v>8000</v>
      </c>
      <c r="I235" s="22">
        <v>8000</v>
      </c>
      <c r="J235" s="22">
        <v>9500</v>
      </c>
      <c r="K235" s="22">
        <f t="shared" si="117"/>
        <v>0</v>
      </c>
      <c r="L235" s="22"/>
      <c r="M235" s="22"/>
      <c r="N235" s="22"/>
      <c r="O235" s="22"/>
      <c r="Q235" s="5" t="s">
        <v>163</v>
      </c>
      <c r="R235" s="33">
        <f t="shared" si="119"/>
        <v>0</v>
      </c>
      <c r="S235" s="36">
        <f t="shared" si="120"/>
        <v>0</v>
      </c>
    </row>
    <row r="236" spans="1:19" ht="19.5" hidden="1" thickTop="1" thickBot="1" x14ac:dyDescent="0.3">
      <c r="A236" s="3" t="str">
        <f t="shared" si="113"/>
        <v>b</v>
      </c>
      <c r="B236" s="1" t="s">
        <v>1</v>
      </c>
      <c r="C236" s="7" t="s">
        <v>5</v>
      </c>
      <c r="D236" s="16">
        <v>0</v>
      </c>
      <c r="E236" s="16">
        <v>0</v>
      </c>
      <c r="F236" s="22">
        <f t="shared" si="115"/>
        <v>0</v>
      </c>
      <c r="G236" s="22"/>
      <c r="H236" s="22"/>
      <c r="I236" s="21"/>
      <c r="J236" s="22"/>
      <c r="K236" s="22">
        <f t="shared" si="117"/>
        <v>0</v>
      </c>
      <c r="L236" s="22"/>
      <c r="M236" s="22"/>
      <c r="N236" s="21"/>
      <c r="O236" s="22"/>
      <c r="Q236" s="5" t="s">
        <v>163</v>
      </c>
      <c r="R236" s="33">
        <f t="shared" si="119"/>
        <v>0</v>
      </c>
      <c r="S236" s="36">
        <f t="shared" si="120"/>
        <v>0</v>
      </c>
    </row>
    <row r="237" spans="1:19" ht="19.5" hidden="1" thickTop="1" thickBot="1" x14ac:dyDescent="0.3">
      <c r="A237" s="3" t="str">
        <f t="shared" si="113"/>
        <v>b</v>
      </c>
      <c r="B237" s="1" t="s">
        <v>1</v>
      </c>
      <c r="C237" s="7" t="s">
        <v>6</v>
      </c>
      <c r="D237" s="16">
        <v>0</v>
      </c>
      <c r="E237" s="16">
        <v>0</v>
      </c>
      <c r="F237" s="22">
        <f t="shared" si="115"/>
        <v>0</v>
      </c>
      <c r="G237" s="22"/>
      <c r="H237" s="22"/>
      <c r="I237" s="21"/>
      <c r="J237" s="22"/>
      <c r="K237" s="22">
        <f t="shared" si="117"/>
        <v>0</v>
      </c>
      <c r="L237" s="22"/>
      <c r="M237" s="22"/>
      <c r="N237" s="21"/>
      <c r="O237" s="22"/>
      <c r="Q237" s="5" t="s">
        <v>163</v>
      </c>
      <c r="R237" s="33">
        <f t="shared" si="119"/>
        <v>0</v>
      </c>
      <c r="S237" s="36">
        <f t="shared" si="120"/>
        <v>0</v>
      </c>
    </row>
    <row r="238" spans="1:19" ht="19.5" hidden="1" thickTop="1" thickBot="1" x14ac:dyDescent="0.3">
      <c r="A238" s="3" t="str">
        <f t="shared" si="113"/>
        <v>b</v>
      </c>
      <c r="B238" s="1" t="s">
        <v>1</v>
      </c>
      <c r="C238" s="7" t="s">
        <v>7</v>
      </c>
      <c r="D238" s="16">
        <v>0</v>
      </c>
      <c r="E238" s="16">
        <v>0</v>
      </c>
      <c r="F238" s="22">
        <f t="shared" si="115"/>
        <v>0</v>
      </c>
      <c r="G238" s="22"/>
      <c r="H238" s="22"/>
      <c r="I238" s="21"/>
      <c r="J238" s="22"/>
      <c r="K238" s="22">
        <f t="shared" si="117"/>
        <v>0</v>
      </c>
      <c r="L238" s="22"/>
      <c r="M238" s="22"/>
      <c r="N238" s="21"/>
      <c r="O238" s="22"/>
      <c r="Q238" s="5" t="s">
        <v>163</v>
      </c>
      <c r="R238" s="33">
        <f t="shared" si="119"/>
        <v>0</v>
      </c>
      <c r="S238" s="36">
        <f t="shared" si="120"/>
        <v>0</v>
      </c>
    </row>
    <row r="239" spans="1:19" ht="19.5" thickTop="1" thickBot="1" x14ac:dyDescent="0.3">
      <c r="A239" s="3" t="str">
        <f t="shared" si="113"/>
        <v>a</v>
      </c>
      <c r="B239" s="1" t="s">
        <v>1</v>
      </c>
      <c r="C239" s="7" t="s">
        <v>8</v>
      </c>
      <c r="D239" s="16">
        <v>5000</v>
      </c>
      <c r="E239" s="16">
        <v>0</v>
      </c>
      <c r="F239" s="22">
        <f t="shared" si="115"/>
        <v>5000</v>
      </c>
      <c r="G239" s="22">
        <v>2000</v>
      </c>
      <c r="H239" s="22">
        <v>1500</v>
      </c>
      <c r="I239" s="21">
        <v>1000</v>
      </c>
      <c r="J239" s="22">
        <v>500</v>
      </c>
      <c r="K239" s="22">
        <f t="shared" si="117"/>
        <v>0</v>
      </c>
      <c r="L239" s="22"/>
      <c r="M239" s="22"/>
      <c r="N239" s="21"/>
      <c r="O239" s="22"/>
      <c r="Q239" s="5" t="s">
        <v>163</v>
      </c>
      <c r="R239" s="33">
        <f t="shared" si="119"/>
        <v>0</v>
      </c>
      <c r="S239" s="36">
        <f t="shared" si="120"/>
        <v>0</v>
      </c>
    </row>
    <row r="240" spans="1:19" ht="19.5" thickTop="1" thickBot="1" x14ac:dyDescent="0.3">
      <c r="A240" s="3" t="str">
        <f t="shared" si="113"/>
        <v>a</v>
      </c>
      <c r="B240" s="1" t="s">
        <v>1</v>
      </c>
      <c r="C240" s="7" t="s">
        <v>9</v>
      </c>
      <c r="D240" s="16">
        <v>1000</v>
      </c>
      <c r="E240" s="16">
        <v>0</v>
      </c>
      <c r="F240" s="22">
        <f t="shared" si="115"/>
        <v>1000</v>
      </c>
      <c r="G240" s="22">
        <v>200</v>
      </c>
      <c r="H240" s="22">
        <v>200</v>
      </c>
      <c r="I240" s="21">
        <v>200</v>
      </c>
      <c r="J240" s="22">
        <v>400</v>
      </c>
      <c r="K240" s="22">
        <f t="shared" si="117"/>
        <v>0</v>
      </c>
      <c r="L240" s="22"/>
      <c r="M240" s="22"/>
      <c r="N240" s="21"/>
      <c r="O240" s="22"/>
      <c r="Q240" s="5" t="s">
        <v>163</v>
      </c>
      <c r="R240" s="33">
        <f t="shared" si="119"/>
        <v>0</v>
      </c>
      <c r="S240" s="36">
        <f t="shared" si="120"/>
        <v>0</v>
      </c>
    </row>
    <row r="241" spans="1:19" ht="19.5" hidden="1" thickTop="1" thickBot="1" x14ac:dyDescent="0.3">
      <c r="A241" s="3" t="str">
        <f t="shared" si="113"/>
        <v>b</v>
      </c>
      <c r="B241" s="1" t="s">
        <v>1</v>
      </c>
      <c r="C241" s="7" t="s">
        <v>10</v>
      </c>
      <c r="D241" s="16">
        <v>0</v>
      </c>
      <c r="E241" s="16">
        <v>0</v>
      </c>
      <c r="F241" s="22">
        <f t="shared" si="115"/>
        <v>0</v>
      </c>
      <c r="G241" s="22"/>
      <c r="H241" s="22"/>
      <c r="I241" s="21"/>
      <c r="J241" s="22"/>
      <c r="K241" s="22">
        <f t="shared" si="117"/>
        <v>0</v>
      </c>
      <c r="L241" s="22"/>
      <c r="M241" s="22"/>
      <c r="N241" s="21"/>
      <c r="O241" s="22"/>
      <c r="Q241" s="5" t="s">
        <v>163</v>
      </c>
      <c r="R241" s="33">
        <f t="shared" si="119"/>
        <v>0</v>
      </c>
      <c r="S241" s="36">
        <f t="shared" si="120"/>
        <v>0</v>
      </c>
    </row>
    <row r="242" spans="1:19" ht="19.5" hidden="1" thickTop="1" thickBot="1" x14ac:dyDescent="0.3">
      <c r="A242" s="3" t="str">
        <f t="shared" si="113"/>
        <v>b</v>
      </c>
      <c r="B242" s="1" t="s">
        <v>1</v>
      </c>
      <c r="C242" s="7" t="s">
        <v>11</v>
      </c>
      <c r="D242" s="16">
        <v>0</v>
      </c>
      <c r="E242" s="16">
        <v>0</v>
      </c>
      <c r="F242" s="22">
        <f t="shared" si="115"/>
        <v>0</v>
      </c>
      <c r="G242" s="22"/>
      <c r="H242" s="22"/>
      <c r="I242" s="21"/>
      <c r="J242" s="22"/>
      <c r="K242" s="22">
        <f t="shared" si="117"/>
        <v>0</v>
      </c>
      <c r="L242" s="22"/>
      <c r="M242" s="22"/>
      <c r="N242" s="21"/>
      <c r="O242" s="22"/>
      <c r="Q242" s="5" t="s">
        <v>163</v>
      </c>
      <c r="R242" s="33">
        <f t="shared" si="119"/>
        <v>0</v>
      </c>
      <c r="S242" s="36">
        <f t="shared" si="120"/>
        <v>0</v>
      </c>
    </row>
    <row r="243" spans="1:19" ht="19.5" hidden="1" thickTop="1" thickBot="1" x14ac:dyDescent="0.3">
      <c r="A243" s="3" t="str">
        <f t="shared" si="113"/>
        <v>b</v>
      </c>
      <c r="B243" s="1" t="s">
        <v>1</v>
      </c>
      <c r="C243" s="7" t="s">
        <v>12</v>
      </c>
      <c r="D243" s="16">
        <v>0</v>
      </c>
      <c r="E243" s="16">
        <v>0</v>
      </c>
      <c r="F243" s="22">
        <f t="shared" si="115"/>
        <v>0</v>
      </c>
      <c r="G243" s="22"/>
      <c r="H243" s="22"/>
      <c r="I243" s="21"/>
      <c r="J243" s="22"/>
      <c r="K243" s="22">
        <f t="shared" si="117"/>
        <v>0</v>
      </c>
      <c r="L243" s="22"/>
      <c r="M243" s="22"/>
      <c r="N243" s="21"/>
      <c r="O243" s="22"/>
      <c r="Q243" s="5" t="s">
        <v>163</v>
      </c>
      <c r="R243" s="33">
        <f t="shared" si="119"/>
        <v>0</v>
      </c>
      <c r="S243" s="36">
        <f t="shared" si="120"/>
        <v>0</v>
      </c>
    </row>
    <row r="244" spans="1:19" ht="61.5" thickTop="1" thickBot="1" x14ac:dyDescent="0.3">
      <c r="A244" s="3" t="str">
        <f t="shared" si="113"/>
        <v>a</v>
      </c>
      <c r="B244" s="8" t="s">
        <v>56</v>
      </c>
      <c r="C244" s="9" t="s">
        <v>57</v>
      </c>
      <c r="D244" s="14">
        <f t="shared" ref="D244:E244" si="139">D245+D253+D254+D255</f>
        <v>6610000</v>
      </c>
      <c r="E244" s="14">
        <f t="shared" si="139"/>
        <v>38000</v>
      </c>
      <c r="F244" s="19">
        <f t="shared" si="115"/>
        <v>6610000</v>
      </c>
      <c r="G244" s="19">
        <f t="shared" ref="G244:J244" si="140">G245+G253+G254+G255</f>
        <v>1358700</v>
      </c>
      <c r="H244" s="19">
        <f t="shared" si="140"/>
        <v>1920800</v>
      </c>
      <c r="I244" s="19">
        <f t="shared" si="140"/>
        <v>1785700</v>
      </c>
      <c r="J244" s="19">
        <f t="shared" si="140"/>
        <v>1544800</v>
      </c>
      <c r="K244" s="19">
        <f t="shared" si="117"/>
        <v>38000</v>
      </c>
      <c r="L244" s="19">
        <f t="shared" ref="L244:O244" si="141">L245+L253+L254+L255</f>
        <v>10000</v>
      </c>
      <c r="M244" s="19">
        <f t="shared" si="141"/>
        <v>9500</v>
      </c>
      <c r="N244" s="19">
        <f t="shared" si="141"/>
        <v>9500</v>
      </c>
      <c r="O244" s="19">
        <f t="shared" si="141"/>
        <v>9000</v>
      </c>
      <c r="P244" s="5" t="s">
        <v>159</v>
      </c>
      <c r="Q244" s="5" t="s">
        <v>171</v>
      </c>
      <c r="R244" s="33">
        <f t="shared" si="119"/>
        <v>0</v>
      </c>
      <c r="S244" s="36">
        <f t="shared" si="120"/>
        <v>0</v>
      </c>
    </row>
    <row r="245" spans="1:19" ht="19.5" thickTop="1" thickBot="1" x14ac:dyDescent="0.3">
      <c r="A245" s="3" t="str">
        <f t="shared" si="113"/>
        <v>a</v>
      </c>
      <c r="B245" s="1" t="s">
        <v>1</v>
      </c>
      <c r="C245" s="7" t="s">
        <v>2</v>
      </c>
      <c r="D245" s="15">
        <f t="shared" ref="D245:E245" si="142">D246+D247+D248+D249+D250+D251+D252</f>
        <v>6286000</v>
      </c>
      <c r="E245" s="15">
        <f t="shared" si="142"/>
        <v>38000</v>
      </c>
      <c r="F245" s="20">
        <f t="shared" si="115"/>
        <v>6286000</v>
      </c>
      <c r="G245" s="20">
        <f t="shared" ref="G245:J245" si="143">G246+G247+G248+G249+G250+G251+G252</f>
        <v>1343700</v>
      </c>
      <c r="H245" s="20">
        <f t="shared" si="143"/>
        <v>1720800</v>
      </c>
      <c r="I245" s="20">
        <f t="shared" si="143"/>
        <v>1685700</v>
      </c>
      <c r="J245" s="20">
        <f t="shared" si="143"/>
        <v>1535800</v>
      </c>
      <c r="K245" s="20">
        <f t="shared" si="117"/>
        <v>38000</v>
      </c>
      <c r="L245" s="20">
        <f t="shared" ref="L245:O245" si="144">L246+L247+L248+L249+L250+L251+L252</f>
        <v>10000</v>
      </c>
      <c r="M245" s="20">
        <f t="shared" si="144"/>
        <v>9500</v>
      </c>
      <c r="N245" s="20">
        <f t="shared" si="144"/>
        <v>9500</v>
      </c>
      <c r="O245" s="20">
        <f t="shared" si="144"/>
        <v>9000</v>
      </c>
      <c r="P245" s="5" t="s">
        <v>159</v>
      </c>
      <c r="Q245" s="5" t="s">
        <v>171</v>
      </c>
      <c r="R245" s="33">
        <f t="shared" si="119"/>
        <v>0</v>
      </c>
      <c r="S245" s="36">
        <f t="shared" si="120"/>
        <v>0</v>
      </c>
    </row>
    <row r="246" spans="1:19" ht="19.5" thickTop="1" thickBot="1" x14ac:dyDescent="0.3">
      <c r="A246" s="3" t="str">
        <f t="shared" si="113"/>
        <v>a</v>
      </c>
      <c r="B246" s="1" t="s">
        <v>1</v>
      </c>
      <c r="C246" s="7" t="s">
        <v>3</v>
      </c>
      <c r="D246" s="16">
        <v>3513000</v>
      </c>
      <c r="E246" s="16">
        <v>0</v>
      </c>
      <c r="F246" s="22">
        <f t="shared" si="115"/>
        <v>3513000</v>
      </c>
      <c r="G246" s="30">
        <v>810700</v>
      </c>
      <c r="H246" s="30">
        <v>945800</v>
      </c>
      <c r="I246" s="30">
        <v>945700</v>
      </c>
      <c r="J246" s="30">
        <f>810660+140</f>
        <v>810800</v>
      </c>
      <c r="K246" s="22">
        <f t="shared" si="117"/>
        <v>0</v>
      </c>
      <c r="L246" s="30"/>
      <c r="M246" s="30"/>
      <c r="N246" s="30"/>
      <c r="O246" s="30"/>
      <c r="Q246" s="5" t="s">
        <v>171</v>
      </c>
      <c r="R246" s="33">
        <f t="shared" si="119"/>
        <v>0</v>
      </c>
      <c r="S246" s="36">
        <f t="shared" si="120"/>
        <v>0</v>
      </c>
    </row>
    <row r="247" spans="1:19" ht="19.5" thickTop="1" thickBot="1" x14ac:dyDescent="0.3">
      <c r="A247" s="3" t="str">
        <f t="shared" si="113"/>
        <v>a</v>
      </c>
      <c r="B247" s="1" t="s">
        <v>1</v>
      </c>
      <c r="C247" s="7" t="s">
        <v>4</v>
      </c>
      <c r="D247" s="16">
        <v>2650000</v>
      </c>
      <c r="E247" s="15">
        <v>28000</v>
      </c>
      <c r="F247" s="22">
        <f t="shared" si="115"/>
        <v>2650000</v>
      </c>
      <c r="G247" s="30">
        <v>500000</v>
      </c>
      <c r="H247" s="30">
        <v>750000</v>
      </c>
      <c r="I247" s="30">
        <v>700000</v>
      </c>
      <c r="J247" s="30">
        <v>700000</v>
      </c>
      <c r="K247" s="22">
        <f t="shared" si="117"/>
        <v>28000</v>
      </c>
      <c r="L247" s="30">
        <v>7000</v>
      </c>
      <c r="M247" s="30">
        <v>7000</v>
      </c>
      <c r="N247" s="30">
        <v>7000</v>
      </c>
      <c r="O247" s="30">
        <v>7000</v>
      </c>
      <c r="Q247" s="5" t="s">
        <v>171</v>
      </c>
      <c r="R247" s="33">
        <f t="shared" si="119"/>
        <v>0</v>
      </c>
      <c r="S247" s="36">
        <f t="shared" si="120"/>
        <v>0</v>
      </c>
    </row>
    <row r="248" spans="1:19" ht="19.5" hidden="1" thickTop="1" thickBot="1" x14ac:dyDescent="0.3">
      <c r="A248" s="3" t="str">
        <f t="shared" si="113"/>
        <v>b</v>
      </c>
      <c r="B248" s="1" t="s">
        <v>1</v>
      </c>
      <c r="C248" s="7" t="s">
        <v>5</v>
      </c>
      <c r="D248" s="16">
        <v>0</v>
      </c>
      <c r="E248" s="15">
        <v>0</v>
      </c>
      <c r="F248" s="22">
        <f t="shared" si="115"/>
        <v>0</v>
      </c>
      <c r="G248" s="30"/>
      <c r="H248" s="30"/>
      <c r="I248" s="30"/>
      <c r="J248" s="30"/>
      <c r="K248" s="22">
        <f t="shared" si="117"/>
        <v>0</v>
      </c>
      <c r="L248" s="30"/>
      <c r="M248" s="30"/>
      <c r="N248" s="30"/>
      <c r="O248" s="30"/>
      <c r="Q248" s="5" t="s">
        <v>171</v>
      </c>
      <c r="R248" s="33">
        <f t="shared" si="119"/>
        <v>0</v>
      </c>
      <c r="S248" s="36">
        <f t="shared" si="120"/>
        <v>0</v>
      </c>
    </row>
    <row r="249" spans="1:19" ht="19.5" hidden="1" thickTop="1" thickBot="1" x14ac:dyDescent="0.3">
      <c r="A249" s="3" t="str">
        <f t="shared" si="113"/>
        <v>b</v>
      </c>
      <c r="B249" s="1" t="s">
        <v>1</v>
      </c>
      <c r="C249" s="7" t="s">
        <v>6</v>
      </c>
      <c r="D249" s="16">
        <v>0</v>
      </c>
      <c r="E249" s="15">
        <v>0</v>
      </c>
      <c r="F249" s="22">
        <f t="shared" si="115"/>
        <v>0</v>
      </c>
      <c r="G249" s="30"/>
      <c r="H249" s="30"/>
      <c r="I249" s="30"/>
      <c r="J249" s="30"/>
      <c r="K249" s="22">
        <f t="shared" si="117"/>
        <v>0</v>
      </c>
      <c r="L249" s="30"/>
      <c r="M249" s="30"/>
      <c r="N249" s="30"/>
      <c r="O249" s="30"/>
      <c r="Q249" s="5" t="s">
        <v>171</v>
      </c>
      <c r="R249" s="33">
        <f t="shared" si="119"/>
        <v>0</v>
      </c>
      <c r="S249" s="36">
        <f t="shared" si="120"/>
        <v>0</v>
      </c>
    </row>
    <row r="250" spans="1:19" ht="19.5" hidden="1" thickTop="1" thickBot="1" x14ac:dyDescent="0.3">
      <c r="A250" s="3" t="str">
        <f t="shared" si="113"/>
        <v>b</v>
      </c>
      <c r="B250" s="1" t="s">
        <v>1</v>
      </c>
      <c r="C250" s="7" t="s">
        <v>7</v>
      </c>
      <c r="D250" s="16">
        <v>0</v>
      </c>
      <c r="E250" s="15">
        <v>0</v>
      </c>
      <c r="F250" s="22">
        <f t="shared" si="115"/>
        <v>0</v>
      </c>
      <c r="G250" s="30"/>
      <c r="H250" s="30"/>
      <c r="I250" s="30"/>
      <c r="J250" s="30"/>
      <c r="K250" s="22">
        <f t="shared" si="117"/>
        <v>0</v>
      </c>
      <c r="L250" s="30"/>
      <c r="M250" s="30"/>
      <c r="N250" s="30"/>
      <c r="O250" s="30"/>
      <c r="Q250" s="5" t="s">
        <v>171</v>
      </c>
      <c r="R250" s="33">
        <f t="shared" si="119"/>
        <v>0</v>
      </c>
      <c r="S250" s="36">
        <f t="shared" si="120"/>
        <v>0</v>
      </c>
    </row>
    <row r="251" spans="1:19" ht="19.5" thickTop="1" thickBot="1" x14ac:dyDescent="0.3">
      <c r="A251" s="3" t="str">
        <f t="shared" si="113"/>
        <v>a</v>
      </c>
      <c r="B251" s="1" t="s">
        <v>1</v>
      </c>
      <c r="C251" s="7" t="s">
        <v>8</v>
      </c>
      <c r="D251" s="16">
        <v>80000</v>
      </c>
      <c r="E251" s="15">
        <v>0</v>
      </c>
      <c r="F251" s="22">
        <f t="shared" si="115"/>
        <v>80000</v>
      </c>
      <c r="G251" s="30">
        <v>25000</v>
      </c>
      <c r="H251" s="30">
        <v>20000</v>
      </c>
      <c r="I251" s="30">
        <v>15000</v>
      </c>
      <c r="J251" s="30">
        <v>20000</v>
      </c>
      <c r="K251" s="22">
        <f t="shared" si="117"/>
        <v>0</v>
      </c>
      <c r="L251" s="30"/>
      <c r="M251" s="30"/>
      <c r="N251" s="30"/>
      <c r="O251" s="30"/>
      <c r="Q251" s="5" t="s">
        <v>171</v>
      </c>
      <c r="R251" s="33">
        <f t="shared" si="119"/>
        <v>0</v>
      </c>
      <c r="S251" s="36">
        <f t="shared" si="120"/>
        <v>0</v>
      </c>
    </row>
    <row r="252" spans="1:19" ht="19.5" thickTop="1" thickBot="1" x14ac:dyDescent="0.3">
      <c r="A252" s="3" t="str">
        <f t="shared" si="113"/>
        <v>a</v>
      </c>
      <c r="B252" s="1" t="s">
        <v>1</v>
      </c>
      <c r="C252" s="7" t="s">
        <v>9</v>
      </c>
      <c r="D252" s="16">
        <v>43000</v>
      </c>
      <c r="E252" s="15">
        <v>10000</v>
      </c>
      <c r="F252" s="22">
        <f t="shared" si="115"/>
        <v>43000</v>
      </c>
      <c r="G252" s="30">
        <v>8000</v>
      </c>
      <c r="H252" s="30">
        <v>5000</v>
      </c>
      <c r="I252" s="30">
        <v>25000</v>
      </c>
      <c r="J252" s="30">
        <v>5000</v>
      </c>
      <c r="K252" s="22">
        <f t="shared" si="117"/>
        <v>10000</v>
      </c>
      <c r="L252" s="30">
        <v>3000</v>
      </c>
      <c r="M252" s="30">
        <v>2500</v>
      </c>
      <c r="N252" s="30">
        <v>2500</v>
      </c>
      <c r="O252" s="30">
        <v>2000</v>
      </c>
      <c r="Q252" s="5" t="s">
        <v>171</v>
      </c>
      <c r="R252" s="33">
        <f t="shared" si="119"/>
        <v>0</v>
      </c>
      <c r="S252" s="36">
        <f t="shared" si="120"/>
        <v>0</v>
      </c>
    </row>
    <row r="253" spans="1:19" ht="19.5" thickTop="1" thickBot="1" x14ac:dyDescent="0.3">
      <c r="A253" s="3" t="str">
        <f t="shared" si="113"/>
        <v>a</v>
      </c>
      <c r="B253" s="1" t="s">
        <v>1</v>
      </c>
      <c r="C253" s="7" t="s">
        <v>10</v>
      </c>
      <c r="D253" s="16">
        <v>324000</v>
      </c>
      <c r="E253" s="16">
        <v>0</v>
      </c>
      <c r="F253" s="22">
        <f t="shared" si="115"/>
        <v>324000</v>
      </c>
      <c r="G253" s="30">
        <v>15000</v>
      </c>
      <c r="H253" s="30">
        <v>200000</v>
      </c>
      <c r="I253" s="30">
        <v>100000</v>
      </c>
      <c r="J253" s="30">
        <v>9000</v>
      </c>
      <c r="K253" s="22">
        <f t="shared" si="117"/>
        <v>0</v>
      </c>
      <c r="L253" s="30"/>
      <c r="M253" s="30"/>
      <c r="N253" s="30"/>
      <c r="O253" s="30"/>
      <c r="Q253" s="5" t="s">
        <v>171</v>
      </c>
      <c r="R253" s="33">
        <f t="shared" si="119"/>
        <v>0</v>
      </c>
      <c r="S253" s="36">
        <f t="shared" si="120"/>
        <v>0</v>
      </c>
    </row>
    <row r="254" spans="1:19" ht="19.5" hidden="1" thickTop="1" thickBot="1" x14ac:dyDescent="0.3">
      <c r="A254" s="3" t="str">
        <f t="shared" si="113"/>
        <v>b</v>
      </c>
      <c r="B254" s="1" t="s">
        <v>1</v>
      </c>
      <c r="C254" s="7" t="s">
        <v>11</v>
      </c>
      <c r="D254" s="16">
        <v>0</v>
      </c>
      <c r="E254" s="16">
        <v>0</v>
      </c>
      <c r="F254" s="22">
        <f t="shared" si="115"/>
        <v>0</v>
      </c>
      <c r="G254" s="30"/>
      <c r="H254" s="30"/>
      <c r="I254" s="30"/>
      <c r="J254" s="30"/>
      <c r="K254" s="22">
        <f t="shared" si="117"/>
        <v>0</v>
      </c>
      <c r="L254" s="30"/>
      <c r="M254" s="30"/>
      <c r="N254" s="30"/>
      <c r="O254" s="30"/>
      <c r="Q254" s="5" t="s">
        <v>171</v>
      </c>
      <c r="R254" s="33">
        <f t="shared" si="119"/>
        <v>0</v>
      </c>
      <c r="S254" s="36">
        <f t="shared" si="120"/>
        <v>0</v>
      </c>
    </row>
    <row r="255" spans="1:19" ht="19.5" hidden="1" thickTop="1" thickBot="1" x14ac:dyDescent="0.3">
      <c r="A255" s="3" t="str">
        <f t="shared" si="113"/>
        <v>b</v>
      </c>
      <c r="B255" s="1" t="s">
        <v>1</v>
      </c>
      <c r="C255" s="7" t="s">
        <v>12</v>
      </c>
      <c r="D255" s="16">
        <v>0</v>
      </c>
      <c r="E255" s="16">
        <v>0</v>
      </c>
      <c r="F255" s="22">
        <f t="shared" si="115"/>
        <v>0</v>
      </c>
      <c r="G255" s="22"/>
      <c r="H255" s="22"/>
      <c r="I255" s="21"/>
      <c r="J255" s="22"/>
      <c r="K255" s="22">
        <f t="shared" si="117"/>
        <v>0</v>
      </c>
      <c r="L255" s="22"/>
      <c r="M255" s="22"/>
      <c r="N255" s="21"/>
      <c r="O255" s="22"/>
      <c r="Q255" s="5" t="s">
        <v>171</v>
      </c>
      <c r="R255" s="33">
        <f t="shared" si="119"/>
        <v>0</v>
      </c>
      <c r="S255" s="36">
        <f t="shared" si="120"/>
        <v>0</v>
      </c>
    </row>
    <row r="256" spans="1:19" ht="31.5" thickTop="1" thickBot="1" x14ac:dyDescent="0.3">
      <c r="A256" s="3" t="str">
        <f t="shared" si="113"/>
        <v>a</v>
      </c>
      <c r="B256" s="35" t="s">
        <v>58</v>
      </c>
      <c r="C256" s="9" t="s">
        <v>62</v>
      </c>
      <c r="D256" s="14">
        <f t="shared" ref="D256:E256" si="145">D257+D265+D266+D267</f>
        <v>2569000</v>
      </c>
      <c r="E256" s="14">
        <f t="shared" si="145"/>
        <v>328000</v>
      </c>
      <c r="F256" s="19">
        <f t="shared" si="115"/>
        <v>2569000</v>
      </c>
      <c r="G256" s="19">
        <f t="shared" ref="G256:J256" si="146">G257+G265+G266+G267</f>
        <v>642300</v>
      </c>
      <c r="H256" s="19">
        <f t="shared" si="146"/>
        <v>642200</v>
      </c>
      <c r="I256" s="19">
        <f t="shared" si="146"/>
        <v>642300</v>
      </c>
      <c r="J256" s="19">
        <f t="shared" si="146"/>
        <v>642200</v>
      </c>
      <c r="K256" s="19">
        <f t="shared" si="117"/>
        <v>328000</v>
      </c>
      <c r="L256" s="19">
        <f t="shared" ref="L256:O256" si="147">L257+L265+L266+L267</f>
        <v>82000</v>
      </c>
      <c r="M256" s="19">
        <f t="shared" si="147"/>
        <v>82000</v>
      </c>
      <c r="N256" s="19">
        <f t="shared" si="147"/>
        <v>82000</v>
      </c>
      <c r="O256" s="19">
        <f t="shared" si="147"/>
        <v>82000</v>
      </c>
      <c r="P256" s="5" t="s">
        <v>159</v>
      </c>
      <c r="Q256" s="5" t="s">
        <v>166</v>
      </c>
      <c r="R256" s="33">
        <f t="shared" si="119"/>
        <v>0</v>
      </c>
      <c r="S256" s="36">
        <f t="shared" si="120"/>
        <v>0</v>
      </c>
    </row>
    <row r="257" spans="1:19" ht="19.5" thickTop="1" thickBot="1" x14ac:dyDescent="0.3">
      <c r="A257" s="3" t="str">
        <f t="shared" si="113"/>
        <v>a</v>
      </c>
      <c r="B257" s="1" t="s">
        <v>1</v>
      </c>
      <c r="C257" s="7" t="s">
        <v>2</v>
      </c>
      <c r="D257" s="15">
        <f t="shared" ref="D257:E257" si="148">D258+D259+D260+D261+D262+D263+D264</f>
        <v>2549000</v>
      </c>
      <c r="E257" s="15">
        <f t="shared" si="148"/>
        <v>328000</v>
      </c>
      <c r="F257" s="20">
        <f t="shared" si="115"/>
        <v>2549000</v>
      </c>
      <c r="G257" s="20">
        <f t="shared" ref="G257:J257" si="149">G258+G259+G260+G261+G262+G263+G264</f>
        <v>637300</v>
      </c>
      <c r="H257" s="20">
        <f t="shared" si="149"/>
        <v>637200</v>
      </c>
      <c r="I257" s="20">
        <f t="shared" si="149"/>
        <v>637300</v>
      </c>
      <c r="J257" s="20">
        <f t="shared" si="149"/>
        <v>637200</v>
      </c>
      <c r="K257" s="20">
        <f t="shared" si="117"/>
        <v>328000</v>
      </c>
      <c r="L257" s="20">
        <f t="shared" ref="L257:O257" si="150">L258+L259+L260+L261+L262+L263+L264</f>
        <v>82000</v>
      </c>
      <c r="M257" s="20">
        <f t="shared" si="150"/>
        <v>82000</v>
      </c>
      <c r="N257" s="20">
        <f t="shared" si="150"/>
        <v>82000</v>
      </c>
      <c r="O257" s="20">
        <f t="shared" si="150"/>
        <v>82000</v>
      </c>
      <c r="P257" s="5" t="s">
        <v>159</v>
      </c>
      <c r="Q257" s="5" t="s">
        <v>166</v>
      </c>
      <c r="R257" s="33">
        <f t="shared" si="119"/>
        <v>0</v>
      </c>
      <c r="S257" s="36">
        <f t="shared" si="120"/>
        <v>0</v>
      </c>
    </row>
    <row r="258" spans="1:19" ht="19.5" thickTop="1" thickBot="1" x14ac:dyDescent="0.3">
      <c r="A258" s="3" t="str">
        <f t="shared" si="113"/>
        <v>a</v>
      </c>
      <c r="B258" s="1" t="s">
        <v>1</v>
      </c>
      <c r="C258" s="7" t="s">
        <v>3</v>
      </c>
      <c r="D258" s="16">
        <v>1248000</v>
      </c>
      <c r="E258" s="16">
        <v>220000</v>
      </c>
      <c r="F258" s="22">
        <f t="shared" si="115"/>
        <v>1248000</v>
      </c>
      <c r="G258" s="22">
        <v>312000</v>
      </c>
      <c r="H258" s="22">
        <v>312000</v>
      </c>
      <c r="I258" s="21">
        <v>312000</v>
      </c>
      <c r="J258" s="22">
        <v>312000</v>
      </c>
      <c r="K258" s="22">
        <f t="shared" si="117"/>
        <v>220000</v>
      </c>
      <c r="L258" s="22">
        <v>55000</v>
      </c>
      <c r="M258" s="22">
        <v>55000</v>
      </c>
      <c r="N258" s="21">
        <v>55000</v>
      </c>
      <c r="O258" s="22">
        <v>55000</v>
      </c>
      <c r="Q258" s="5" t="s">
        <v>166</v>
      </c>
      <c r="R258" s="33">
        <f t="shared" si="119"/>
        <v>0</v>
      </c>
      <c r="S258" s="36">
        <f t="shared" si="120"/>
        <v>0</v>
      </c>
    </row>
    <row r="259" spans="1:19" ht="19.5" thickTop="1" thickBot="1" x14ac:dyDescent="0.3">
      <c r="A259" s="3" t="str">
        <f t="shared" si="113"/>
        <v>a</v>
      </c>
      <c r="B259" s="1" t="s">
        <v>1</v>
      </c>
      <c r="C259" s="7" t="s">
        <v>4</v>
      </c>
      <c r="D259" s="16">
        <v>1285000</v>
      </c>
      <c r="E259" s="16">
        <v>108000</v>
      </c>
      <c r="F259" s="22">
        <f t="shared" si="115"/>
        <v>1285000</v>
      </c>
      <c r="G259" s="22">
        <v>321300</v>
      </c>
      <c r="H259" s="22">
        <v>321200</v>
      </c>
      <c r="I259" s="21">
        <v>321300</v>
      </c>
      <c r="J259" s="22">
        <v>321200</v>
      </c>
      <c r="K259" s="22">
        <f t="shared" si="117"/>
        <v>108000</v>
      </c>
      <c r="L259" s="22">
        <v>27000</v>
      </c>
      <c r="M259" s="22">
        <v>27000</v>
      </c>
      <c r="N259" s="21">
        <v>27000</v>
      </c>
      <c r="O259" s="22">
        <v>27000</v>
      </c>
      <c r="Q259" s="5" t="s">
        <v>166</v>
      </c>
      <c r="R259" s="33">
        <f t="shared" si="119"/>
        <v>0</v>
      </c>
      <c r="S259" s="36">
        <f t="shared" si="120"/>
        <v>0</v>
      </c>
    </row>
    <row r="260" spans="1:19" ht="19.5" hidden="1" thickTop="1" thickBot="1" x14ac:dyDescent="0.3">
      <c r="A260" s="3" t="str">
        <f t="shared" si="113"/>
        <v>b</v>
      </c>
      <c r="B260" s="1" t="s">
        <v>1</v>
      </c>
      <c r="C260" s="7" t="s">
        <v>5</v>
      </c>
      <c r="D260" s="16">
        <v>0</v>
      </c>
      <c r="E260" s="16">
        <v>0</v>
      </c>
      <c r="F260" s="22">
        <f t="shared" si="115"/>
        <v>0</v>
      </c>
      <c r="G260" s="22"/>
      <c r="H260" s="22"/>
      <c r="I260" s="21"/>
      <c r="J260" s="22"/>
      <c r="K260" s="22">
        <f t="shared" si="117"/>
        <v>0</v>
      </c>
      <c r="L260" s="22"/>
      <c r="M260" s="22"/>
      <c r="N260" s="21"/>
      <c r="O260" s="22"/>
      <c r="Q260" s="5" t="s">
        <v>166</v>
      </c>
      <c r="R260" s="33">
        <f t="shared" si="119"/>
        <v>0</v>
      </c>
      <c r="S260" s="36">
        <f t="shared" si="120"/>
        <v>0</v>
      </c>
    </row>
    <row r="261" spans="1:19" ht="19.5" hidden="1" thickTop="1" thickBot="1" x14ac:dyDescent="0.3">
      <c r="A261" s="3" t="str">
        <f t="shared" ref="A261:A324" si="151">IF((D261+F261+G261+H261+J261+I261)&gt;0,"a","b")</f>
        <v>b</v>
      </c>
      <c r="B261" s="1" t="s">
        <v>1</v>
      </c>
      <c r="C261" s="7" t="s">
        <v>6</v>
      </c>
      <c r="D261" s="16">
        <v>0</v>
      </c>
      <c r="E261" s="16">
        <v>0</v>
      </c>
      <c r="F261" s="22">
        <f t="shared" ref="F261:F324" si="152">G261+H261+I261+J261</f>
        <v>0</v>
      </c>
      <c r="G261" s="22"/>
      <c r="H261" s="22"/>
      <c r="I261" s="21"/>
      <c r="J261" s="22"/>
      <c r="K261" s="22">
        <f t="shared" ref="K261:K324" si="153">L261+M261+N261+O261</f>
        <v>0</v>
      </c>
      <c r="L261" s="22"/>
      <c r="M261" s="22"/>
      <c r="N261" s="21"/>
      <c r="O261" s="22"/>
      <c r="Q261" s="5" t="s">
        <v>166</v>
      </c>
      <c r="R261" s="33">
        <f t="shared" ref="R261:R324" si="154">D261-F261</f>
        <v>0</v>
      </c>
      <c r="S261" s="36">
        <f t="shared" ref="S261:S324" si="155">E261-K261</f>
        <v>0</v>
      </c>
    </row>
    <row r="262" spans="1:19" ht="19.5" hidden="1" thickTop="1" thickBot="1" x14ac:dyDescent="0.3">
      <c r="A262" s="3" t="str">
        <f t="shared" si="151"/>
        <v>b</v>
      </c>
      <c r="B262" s="1" t="s">
        <v>1</v>
      </c>
      <c r="C262" s="7" t="s">
        <v>7</v>
      </c>
      <c r="D262" s="16">
        <v>0</v>
      </c>
      <c r="E262" s="16">
        <v>0</v>
      </c>
      <c r="F262" s="22">
        <f t="shared" si="152"/>
        <v>0</v>
      </c>
      <c r="G262" s="22"/>
      <c r="H262" s="22"/>
      <c r="I262" s="21"/>
      <c r="J262" s="22"/>
      <c r="K262" s="22">
        <f t="shared" si="153"/>
        <v>0</v>
      </c>
      <c r="L262" s="22"/>
      <c r="M262" s="22"/>
      <c r="N262" s="21"/>
      <c r="O262" s="22"/>
      <c r="Q262" s="5" t="s">
        <v>166</v>
      </c>
      <c r="R262" s="33">
        <f t="shared" si="154"/>
        <v>0</v>
      </c>
      <c r="S262" s="36">
        <f t="shared" si="155"/>
        <v>0</v>
      </c>
    </row>
    <row r="263" spans="1:19" ht="19.5" thickTop="1" thickBot="1" x14ac:dyDescent="0.3">
      <c r="A263" s="3" t="str">
        <f t="shared" si="151"/>
        <v>a</v>
      </c>
      <c r="B263" s="1" t="s">
        <v>1</v>
      </c>
      <c r="C263" s="7" t="s">
        <v>8</v>
      </c>
      <c r="D263" s="16">
        <v>10000</v>
      </c>
      <c r="E263" s="16">
        <v>0</v>
      </c>
      <c r="F263" s="22">
        <f t="shared" si="152"/>
        <v>10000</v>
      </c>
      <c r="G263" s="22">
        <v>2500</v>
      </c>
      <c r="H263" s="22">
        <v>2500</v>
      </c>
      <c r="I263" s="21">
        <v>2500</v>
      </c>
      <c r="J263" s="22">
        <v>2500</v>
      </c>
      <c r="K263" s="22">
        <f t="shared" si="153"/>
        <v>0</v>
      </c>
      <c r="L263" s="22"/>
      <c r="M263" s="22"/>
      <c r="N263" s="21"/>
      <c r="O263" s="22"/>
      <c r="Q263" s="5" t="s">
        <v>166</v>
      </c>
      <c r="R263" s="33">
        <f t="shared" si="154"/>
        <v>0</v>
      </c>
      <c r="S263" s="36">
        <f t="shared" si="155"/>
        <v>0</v>
      </c>
    </row>
    <row r="264" spans="1:19" ht="19.5" thickTop="1" thickBot="1" x14ac:dyDescent="0.3">
      <c r="A264" s="3" t="str">
        <f t="shared" si="151"/>
        <v>a</v>
      </c>
      <c r="B264" s="1" t="s">
        <v>1</v>
      </c>
      <c r="C264" s="7" t="s">
        <v>9</v>
      </c>
      <c r="D264" s="16">
        <v>6000</v>
      </c>
      <c r="E264" s="16">
        <v>0</v>
      </c>
      <c r="F264" s="22">
        <f t="shared" si="152"/>
        <v>6000</v>
      </c>
      <c r="G264" s="22">
        <v>1500</v>
      </c>
      <c r="H264" s="22">
        <v>1500</v>
      </c>
      <c r="I264" s="21">
        <v>1500</v>
      </c>
      <c r="J264" s="22">
        <v>1500</v>
      </c>
      <c r="K264" s="22">
        <f t="shared" si="153"/>
        <v>0</v>
      </c>
      <c r="L264" s="22"/>
      <c r="M264" s="22"/>
      <c r="N264" s="21"/>
      <c r="O264" s="22"/>
      <c r="Q264" s="5" t="s">
        <v>166</v>
      </c>
      <c r="R264" s="33">
        <f t="shared" si="154"/>
        <v>0</v>
      </c>
      <c r="S264" s="36">
        <f t="shared" si="155"/>
        <v>0</v>
      </c>
    </row>
    <row r="265" spans="1:19" ht="19.5" thickTop="1" thickBot="1" x14ac:dyDescent="0.3">
      <c r="A265" s="3" t="str">
        <f t="shared" si="151"/>
        <v>a</v>
      </c>
      <c r="B265" s="1" t="s">
        <v>1</v>
      </c>
      <c r="C265" s="7" t="s">
        <v>10</v>
      </c>
      <c r="D265" s="16">
        <v>20000</v>
      </c>
      <c r="E265" s="16">
        <v>0</v>
      </c>
      <c r="F265" s="22">
        <f t="shared" si="152"/>
        <v>20000</v>
      </c>
      <c r="G265" s="22">
        <v>5000</v>
      </c>
      <c r="H265" s="22">
        <v>5000</v>
      </c>
      <c r="I265" s="21">
        <v>5000</v>
      </c>
      <c r="J265" s="22">
        <v>5000</v>
      </c>
      <c r="K265" s="22">
        <f t="shared" si="153"/>
        <v>0</v>
      </c>
      <c r="L265" s="22"/>
      <c r="M265" s="22"/>
      <c r="N265" s="21"/>
      <c r="O265" s="22"/>
      <c r="Q265" s="5" t="s">
        <v>166</v>
      </c>
      <c r="R265" s="33">
        <f t="shared" si="154"/>
        <v>0</v>
      </c>
      <c r="S265" s="36">
        <f t="shared" si="155"/>
        <v>0</v>
      </c>
    </row>
    <row r="266" spans="1:19" ht="19.5" hidden="1" thickTop="1" thickBot="1" x14ac:dyDescent="0.3">
      <c r="A266" s="3" t="str">
        <f t="shared" si="151"/>
        <v>b</v>
      </c>
      <c r="B266" s="1" t="s">
        <v>1</v>
      </c>
      <c r="C266" s="7" t="s">
        <v>11</v>
      </c>
      <c r="D266" s="16">
        <v>0</v>
      </c>
      <c r="E266" s="16">
        <v>0</v>
      </c>
      <c r="F266" s="22">
        <f t="shared" si="152"/>
        <v>0</v>
      </c>
      <c r="G266" s="22"/>
      <c r="H266" s="22"/>
      <c r="I266" s="21"/>
      <c r="J266" s="22"/>
      <c r="K266" s="22">
        <f t="shared" si="153"/>
        <v>0</v>
      </c>
      <c r="L266" s="22"/>
      <c r="M266" s="22"/>
      <c r="N266" s="21"/>
      <c r="O266" s="22"/>
      <c r="Q266" s="5" t="s">
        <v>166</v>
      </c>
      <c r="R266" s="33">
        <f t="shared" si="154"/>
        <v>0</v>
      </c>
      <c r="S266" s="36">
        <f t="shared" si="155"/>
        <v>0</v>
      </c>
    </row>
    <row r="267" spans="1:19" ht="19.5" hidden="1" thickTop="1" thickBot="1" x14ac:dyDescent="0.3">
      <c r="A267" s="3" t="str">
        <f t="shared" si="151"/>
        <v>b</v>
      </c>
      <c r="B267" s="1" t="s">
        <v>1</v>
      </c>
      <c r="C267" s="7" t="s">
        <v>12</v>
      </c>
      <c r="D267" s="16">
        <v>0</v>
      </c>
      <c r="E267" s="16">
        <v>0</v>
      </c>
      <c r="F267" s="22">
        <f t="shared" si="152"/>
        <v>0</v>
      </c>
      <c r="G267" s="22"/>
      <c r="H267" s="22"/>
      <c r="I267" s="21"/>
      <c r="J267" s="22"/>
      <c r="K267" s="22">
        <f t="shared" si="153"/>
        <v>0</v>
      </c>
      <c r="L267" s="22"/>
      <c r="M267" s="22"/>
      <c r="N267" s="21"/>
      <c r="O267" s="22"/>
      <c r="Q267" s="5" t="s">
        <v>166</v>
      </c>
      <c r="R267" s="33">
        <f t="shared" si="154"/>
        <v>0</v>
      </c>
      <c r="S267" s="36">
        <f t="shared" si="155"/>
        <v>0</v>
      </c>
    </row>
    <row r="268" spans="1:19" ht="31.5" hidden="1" thickTop="1" thickBot="1" x14ac:dyDescent="0.3">
      <c r="A268" s="3" t="str">
        <f t="shared" si="151"/>
        <v>b</v>
      </c>
      <c r="B268" s="35" t="s">
        <v>59</v>
      </c>
      <c r="C268" s="2" t="s">
        <v>185</v>
      </c>
      <c r="D268" s="14">
        <f t="shared" ref="D268:E268" si="156">D269+D277+D278+D279</f>
        <v>0</v>
      </c>
      <c r="E268" s="14">
        <f t="shared" si="156"/>
        <v>0</v>
      </c>
      <c r="F268" s="19">
        <f t="shared" si="152"/>
        <v>0</v>
      </c>
      <c r="G268" s="19">
        <f t="shared" ref="G268:J268" si="157">G269+G277+G278+G279</f>
        <v>0</v>
      </c>
      <c r="H268" s="19">
        <f t="shared" si="157"/>
        <v>0</v>
      </c>
      <c r="I268" s="19">
        <f t="shared" si="157"/>
        <v>0</v>
      </c>
      <c r="J268" s="19">
        <f t="shared" si="157"/>
        <v>0</v>
      </c>
      <c r="K268" s="19">
        <f t="shared" si="153"/>
        <v>0</v>
      </c>
      <c r="L268" s="19">
        <f t="shared" ref="L268:O268" si="158">L269+L277+L278+L279</f>
        <v>0</v>
      </c>
      <c r="M268" s="19">
        <f t="shared" si="158"/>
        <v>0</v>
      </c>
      <c r="N268" s="19">
        <f t="shared" si="158"/>
        <v>0</v>
      </c>
      <c r="O268" s="19">
        <f t="shared" si="158"/>
        <v>0</v>
      </c>
      <c r="P268" s="5" t="s">
        <v>159</v>
      </c>
      <c r="Q268" s="5" t="s">
        <v>164</v>
      </c>
      <c r="R268" s="33">
        <f t="shared" si="154"/>
        <v>0</v>
      </c>
      <c r="S268" s="36">
        <f t="shared" si="155"/>
        <v>0</v>
      </c>
    </row>
    <row r="269" spans="1:19" ht="19.5" hidden="1" thickTop="1" thickBot="1" x14ac:dyDescent="0.3">
      <c r="A269" s="3" t="str">
        <f t="shared" si="151"/>
        <v>b</v>
      </c>
      <c r="B269" s="1" t="s">
        <v>1</v>
      </c>
      <c r="C269" s="7" t="s">
        <v>2</v>
      </c>
      <c r="D269" s="15">
        <f t="shared" ref="D269:E269" si="159">D270+D271+D272+D273+D274+D275+D276</f>
        <v>0</v>
      </c>
      <c r="E269" s="15">
        <f t="shared" si="159"/>
        <v>0</v>
      </c>
      <c r="F269" s="20">
        <f t="shared" si="152"/>
        <v>0</v>
      </c>
      <c r="G269" s="20">
        <f t="shared" ref="G269:J269" si="160">G270+G271+G272+G273+G274+G275+G276</f>
        <v>0</v>
      </c>
      <c r="H269" s="20">
        <f t="shared" si="160"/>
        <v>0</v>
      </c>
      <c r="I269" s="20">
        <f t="shared" si="160"/>
        <v>0</v>
      </c>
      <c r="J269" s="20">
        <f t="shared" si="160"/>
        <v>0</v>
      </c>
      <c r="K269" s="20">
        <f t="shared" si="153"/>
        <v>0</v>
      </c>
      <c r="L269" s="20">
        <f t="shared" ref="L269:O269" si="161">L270+L271+L272+L273+L274+L275+L276</f>
        <v>0</v>
      </c>
      <c r="M269" s="20">
        <f t="shared" si="161"/>
        <v>0</v>
      </c>
      <c r="N269" s="20">
        <f t="shared" si="161"/>
        <v>0</v>
      </c>
      <c r="O269" s="20">
        <f t="shared" si="161"/>
        <v>0</v>
      </c>
      <c r="P269" s="5" t="s">
        <v>159</v>
      </c>
      <c r="Q269" s="5" t="s">
        <v>164</v>
      </c>
      <c r="R269" s="33">
        <f t="shared" si="154"/>
        <v>0</v>
      </c>
      <c r="S269" s="36">
        <f t="shared" si="155"/>
        <v>0</v>
      </c>
    </row>
    <row r="270" spans="1:19" ht="19.5" hidden="1" thickTop="1" thickBot="1" x14ac:dyDescent="0.3">
      <c r="A270" s="3" t="str">
        <f t="shared" si="151"/>
        <v>b</v>
      </c>
      <c r="B270" s="1" t="s">
        <v>1</v>
      </c>
      <c r="C270" s="7" t="s">
        <v>3</v>
      </c>
      <c r="D270" s="16">
        <v>0</v>
      </c>
      <c r="E270" s="16">
        <v>0</v>
      </c>
      <c r="F270" s="22">
        <f t="shared" si="152"/>
        <v>0</v>
      </c>
      <c r="G270" s="22"/>
      <c r="H270" s="22"/>
      <c r="I270" s="21"/>
      <c r="J270" s="22"/>
      <c r="K270" s="22">
        <f t="shared" si="153"/>
        <v>0</v>
      </c>
      <c r="L270" s="22"/>
      <c r="M270" s="22"/>
      <c r="N270" s="21"/>
      <c r="O270" s="22"/>
      <c r="Q270" s="5" t="s">
        <v>164</v>
      </c>
      <c r="R270" s="33">
        <f t="shared" si="154"/>
        <v>0</v>
      </c>
      <c r="S270" s="36">
        <f t="shared" si="155"/>
        <v>0</v>
      </c>
    </row>
    <row r="271" spans="1:19" ht="19.5" hidden="1" thickTop="1" thickBot="1" x14ac:dyDescent="0.3">
      <c r="A271" s="3" t="str">
        <f t="shared" si="151"/>
        <v>b</v>
      </c>
      <c r="B271" s="1" t="s">
        <v>1</v>
      </c>
      <c r="C271" s="7" t="s">
        <v>4</v>
      </c>
      <c r="D271" s="16">
        <v>0</v>
      </c>
      <c r="E271" s="16">
        <v>0</v>
      </c>
      <c r="F271" s="22">
        <f t="shared" si="152"/>
        <v>0</v>
      </c>
      <c r="G271" s="22"/>
      <c r="H271" s="22"/>
      <c r="I271" s="21"/>
      <c r="J271" s="22"/>
      <c r="K271" s="22">
        <f t="shared" si="153"/>
        <v>0</v>
      </c>
      <c r="L271" s="22"/>
      <c r="M271" s="22"/>
      <c r="N271" s="21"/>
      <c r="O271" s="22"/>
      <c r="Q271" s="5" t="s">
        <v>164</v>
      </c>
      <c r="R271" s="33">
        <f t="shared" si="154"/>
        <v>0</v>
      </c>
      <c r="S271" s="36">
        <f t="shared" si="155"/>
        <v>0</v>
      </c>
    </row>
    <row r="272" spans="1:19" ht="19.5" hidden="1" thickTop="1" thickBot="1" x14ac:dyDescent="0.3">
      <c r="A272" s="3" t="str">
        <f t="shared" si="151"/>
        <v>b</v>
      </c>
      <c r="B272" s="1" t="s">
        <v>1</v>
      </c>
      <c r="C272" s="7" t="s">
        <v>5</v>
      </c>
      <c r="D272" s="16">
        <v>0</v>
      </c>
      <c r="E272" s="16">
        <v>0</v>
      </c>
      <c r="F272" s="22">
        <f t="shared" si="152"/>
        <v>0</v>
      </c>
      <c r="G272" s="22"/>
      <c r="H272" s="22"/>
      <c r="I272" s="21"/>
      <c r="J272" s="22"/>
      <c r="K272" s="22">
        <f t="shared" si="153"/>
        <v>0</v>
      </c>
      <c r="L272" s="22"/>
      <c r="M272" s="22"/>
      <c r="N272" s="21"/>
      <c r="O272" s="22"/>
      <c r="Q272" s="5" t="s">
        <v>164</v>
      </c>
      <c r="R272" s="33">
        <f t="shared" si="154"/>
        <v>0</v>
      </c>
      <c r="S272" s="36">
        <f t="shared" si="155"/>
        <v>0</v>
      </c>
    </row>
    <row r="273" spans="1:19" ht="19.5" hidden="1" thickTop="1" thickBot="1" x14ac:dyDescent="0.3">
      <c r="A273" s="3" t="str">
        <f t="shared" si="151"/>
        <v>b</v>
      </c>
      <c r="B273" s="1" t="s">
        <v>1</v>
      </c>
      <c r="C273" s="7" t="s">
        <v>6</v>
      </c>
      <c r="D273" s="16">
        <v>0</v>
      </c>
      <c r="E273" s="16">
        <v>0</v>
      </c>
      <c r="F273" s="22">
        <f t="shared" si="152"/>
        <v>0</v>
      </c>
      <c r="G273" s="22"/>
      <c r="H273" s="22"/>
      <c r="I273" s="21"/>
      <c r="J273" s="22"/>
      <c r="K273" s="22">
        <f t="shared" si="153"/>
        <v>0</v>
      </c>
      <c r="L273" s="22"/>
      <c r="M273" s="22"/>
      <c r="N273" s="21"/>
      <c r="O273" s="22"/>
      <c r="Q273" s="5" t="s">
        <v>164</v>
      </c>
      <c r="R273" s="33">
        <f t="shared" si="154"/>
        <v>0</v>
      </c>
      <c r="S273" s="36">
        <f t="shared" si="155"/>
        <v>0</v>
      </c>
    </row>
    <row r="274" spans="1:19" ht="19.5" hidden="1" thickTop="1" thickBot="1" x14ac:dyDescent="0.3">
      <c r="A274" s="3" t="str">
        <f t="shared" si="151"/>
        <v>b</v>
      </c>
      <c r="B274" s="1" t="s">
        <v>1</v>
      </c>
      <c r="C274" s="7" t="s">
        <v>7</v>
      </c>
      <c r="D274" s="16">
        <v>0</v>
      </c>
      <c r="E274" s="16">
        <v>0</v>
      </c>
      <c r="F274" s="22">
        <f t="shared" si="152"/>
        <v>0</v>
      </c>
      <c r="G274" s="22"/>
      <c r="H274" s="22"/>
      <c r="I274" s="21"/>
      <c r="J274" s="22"/>
      <c r="K274" s="22">
        <f t="shared" si="153"/>
        <v>0</v>
      </c>
      <c r="L274" s="22"/>
      <c r="M274" s="22"/>
      <c r="N274" s="21"/>
      <c r="O274" s="22"/>
      <c r="Q274" s="5" t="s">
        <v>164</v>
      </c>
      <c r="R274" s="33">
        <f t="shared" si="154"/>
        <v>0</v>
      </c>
      <c r="S274" s="36">
        <f t="shared" si="155"/>
        <v>0</v>
      </c>
    </row>
    <row r="275" spans="1:19" ht="19.5" hidden="1" thickTop="1" thickBot="1" x14ac:dyDescent="0.3">
      <c r="A275" s="3" t="str">
        <f t="shared" si="151"/>
        <v>b</v>
      </c>
      <c r="B275" s="1" t="s">
        <v>1</v>
      </c>
      <c r="C275" s="7" t="s">
        <v>8</v>
      </c>
      <c r="D275" s="16">
        <v>0</v>
      </c>
      <c r="E275" s="16">
        <v>0</v>
      </c>
      <c r="F275" s="22">
        <f t="shared" si="152"/>
        <v>0</v>
      </c>
      <c r="G275" s="22"/>
      <c r="H275" s="22"/>
      <c r="I275" s="21"/>
      <c r="J275" s="22"/>
      <c r="K275" s="22">
        <f t="shared" si="153"/>
        <v>0</v>
      </c>
      <c r="L275" s="22"/>
      <c r="M275" s="22"/>
      <c r="N275" s="21"/>
      <c r="O275" s="22"/>
      <c r="Q275" s="5" t="s">
        <v>164</v>
      </c>
      <c r="R275" s="33">
        <f t="shared" si="154"/>
        <v>0</v>
      </c>
      <c r="S275" s="36">
        <f t="shared" si="155"/>
        <v>0</v>
      </c>
    </row>
    <row r="276" spans="1:19" ht="19.5" hidden="1" thickTop="1" thickBot="1" x14ac:dyDescent="0.3">
      <c r="A276" s="3" t="str">
        <f t="shared" si="151"/>
        <v>b</v>
      </c>
      <c r="B276" s="1" t="s">
        <v>1</v>
      </c>
      <c r="C276" s="7" t="s">
        <v>9</v>
      </c>
      <c r="D276" s="16">
        <v>0</v>
      </c>
      <c r="E276" s="16">
        <v>0</v>
      </c>
      <c r="F276" s="22">
        <f t="shared" si="152"/>
        <v>0</v>
      </c>
      <c r="G276" s="22"/>
      <c r="H276" s="22"/>
      <c r="I276" s="21"/>
      <c r="J276" s="22"/>
      <c r="K276" s="22">
        <f t="shared" si="153"/>
        <v>0</v>
      </c>
      <c r="L276" s="22"/>
      <c r="M276" s="22"/>
      <c r="N276" s="21"/>
      <c r="O276" s="22"/>
      <c r="Q276" s="5" t="s">
        <v>164</v>
      </c>
      <c r="R276" s="33">
        <f t="shared" si="154"/>
        <v>0</v>
      </c>
      <c r="S276" s="36">
        <f t="shared" si="155"/>
        <v>0</v>
      </c>
    </row>
    <row r="277" spans="1:19" ht="19.5" hidden="1" thickTop="1" thickBot="1" x14ac:dyDescent="0.3">
      <c r="A277" s="3" t="str">
        <f t="shared" si="151"/>
        <v>b</v>
      </c>
      <c r="B277" s="1" t="s">
        <v>1</v>
      </c>
      <c r="C277" s="7" t="s">
        <v>10</v>
      </c>
      <c r="D277" s="16">
        <v>0</v>
      </c>
      <c r="E277" s="16">
        <v>0</v>
      </c>
      <c r="F277" s="22">
        <f t="shared" si="152"/>
        <v>0</v>
      </c>
      <c r="G277" s="22"/>
      <c r="H277" s="22"/>
      <c r="I277" s="21"/>
      <c r="J277" s="22"/>
      <c r="K277" s="22">
        <f t="shared" si="153"/>
        <v>0</v>
      </c>
      <c r="L277" s="22"/>
      <c r="M277" s="22"/>
      <c r="N277" s="21"/>
      <c r="O277" s="22"/>
      <c r="Q277" s="5" t="s">
        <v>164</v>
      </c>
      <c r="R277" s="33">
        <f t="shared" si="154"/>
        <v>0</v>
      </c>
      <c r="S277" s="36">
        <f t="shared" si="155"/>
        <v>0</v>
      </c>
    </row>
    <row r="278" spans="1:19" ht="19.5" hidden="1" thickTop="1" thickBot="1" x14ac:dyDescent="0.3">
      <c r="A278" s="3" t="str">
        <f t="shared" si="151"/>
        <v>b</v>
      </c>
      <c r="B278" s="1" t="s">
        <v>1</v>
      </c>
      <c r="C278" s="7" t="s">
        <v>11</v>
      </c>
      <c r="D278" s="16">
        <v>0</v>
      </c>
      <c r="E278" s="16">
        <v>0</v>
      </c>
      <c r="F278" s="22">
        <f t="shared" si="152"/>
        <v>0</v>
      </c>
      <c r="G278" s="22"/>
      <c r="H278" s="22"/>
      <c r="I278" s="21"/>
      <c r="J278" s="22"/>
      <c r="K278" s="22">
        <f t="shared" si="153"/>
        <v>0</v>
      </c>
      <c r="L278" s="22"/>
      <c r="M278" s="22"/>
      <c r="N278" s="21"/>
      <c r="O278" s="22"/>
      <c r="Q278" s="5" t="s">
        <v>164</v>
      </c>
      <c r="R278" s="33">
        <f t="shared" si="154"/>
        <v>0</v>
      </c>
      <c r="S278" s="36">
        <f t="shared" si="155"/>
        <v>0</v>
      </c>
    </row>
    <row r="279" spans="1:19" ht="19.5" hidden="1" thickTop="1" thickBot="1" x14ac:dyDescent="0.3">
      <c r="A279" s="3" t="str">
        <f t="shared" si="151"/>
        <v>b</v>
      </c>
      <c r="B279" s="1" t="s">
        <v>1</v>
      </c>
      <c r="C279" s="7" t="s">
        <v>12</v>
      </c>
      <c r="D279" s="16">
        <v>0</v>
      </c>
      <c r="E279" s="16">
        <v>0</v>
      </c>
      <c r="F279" s="22">
        <f t="shared" si="152"/>
        <v>0</v>
      </c>
      <c r="G279" s="22"/>
      <c r="H279" s="22"/>
      <c r="I279" s="21"/>
      <c r="J279" s="22"/>
      <c r="K279" s="22">
        <f t="shared" si="153"/>
        <v>0</v>
      </c>
      <c r="L279" s="22"/>
      <c r="M279" s="22"/>
      <c r="N279" s="21"/>
      <c r="O279" s="22"/>
      <c r="Q279" s="5" t="s">
        <v>164</v>
      </c>
      <c r="R279" s="33">
        <f t="shared" si="154"/>
        <v>0</v>
      </c>
      <c r="S279" s="36">
        <f t="shared" si="155"/>
        <v>0</v>
      </c>
    </row>
    <row r="280" spans="1:19" ht="46.5" hidden="1" thickTop="1" thickBot="1" x14ac:dyDescent="0.3">
      <c r="A280" s="3" t="str">
        <f t="shared" si="151"/>
        <v>b</v>
      </c>
      <c r="B280" s="35" t="s">
        <v>61</v>
      </c>
      <c r="C280" s="9" t="s">
        <v>60</v>
      </c>
      <c r="D280" s="14">
        <f t="shared" ref="D280:E280" si="162">D281+D289+D290+D291</f>
        <v>0</v>
      </c>
      <c r="E280" s="14">
        <f t="shared" si="162"/>
        <v>0</v>
      </c>
      <c r="F280" s="19">
        <f t="shared" si="152"/>
        <v>0</v>
      </c>
      <c r="G280" s="19">
        <f t="shared" ref="G280:J280" si="163">G281+G289+G290+G291</f>
        <v>0</v>
      </c>
      <c r="H280" s="19">
        <f t="shared" si="163"/>
        <v>0</v>
      </c>
      <c r="I280" s="19">
        <f t="shared" si="163"/>
        <v>0</v>
      </c>
      <c r="J280" s="19">
        <f t="shared" si="163"/>
        <v>0</v>
      </c>
      <c r="K280" s="19">
        <f t="shared" si="153"/>
        <v>0</v>
      </c>
      <c r="L280" s="19">
        <f t="shared" ref="L280:O280" si="164">L281+L289+L290+L291</f>
        <v>0</v>
      </c>
      <c r="M280" s="19">
        <f t="shared" si="164"/>
        <v>0</v>
      </c>
      <c r="N280" s="19">
        <f t="shared" si="164"/>
        <v>0</v>
      </c>
      <c r="O280" s="19">
        <f t="shared" si="164"/>
        <v>0</v>
      </c>
      <c r="P280" s="5" t="s">
        <v>159</v>
      </c>
      <c r="Q280" s="5" t="s">
        <v>165</v>
      </c>
      <c r="R280" s="33">
        <f t="shared" si="154"/>
        <v>0</v>
      </c>
      <c r="S280" s="36">
        <f t="shared" si="155"/>
        <v>0</v>
      </c>
    </row>
    <row r="281" spans="1:19" ht="19.5" hidden="1" thickTop="1" thickBot="1" x14ac:dyDescent="0.3">
      <c r="A281" s="3" t="str">
        <f t="shared" si="151"/>
        <v>b</v>
      </c>
      <c r="B281" s="1" t="s">
        <v>1</v>
      </c>
      <c r="C281" s="7" t="s">
        <v>2</v>
      </c>
      <c r="D281" s="15">
        <f t="shared" ref="D281:E281" si="165">D282+D283+D284+D285+D286+D287+D288</f>
        <v>0</v>
      </c>
      <c r="E281" s="15">
        <f t="shared" si="165"/>
        <v>0</v>
      </c>
      <c r="F281" s="20">
        <f t="shared" si="152"/>
        <v>0</v>
      </c>
      <c r="G281" s="20">
        <f t="shared" ref="G281:J281" si="166">G282+G283+G284+G285+G286+G287+G288</f>
        <v>0</v>
      </c>
      <c r="H281" s="20">
        <f t="shared" si="166"/>
        <v>0</v>
      </c>
      <c r="I281" s="20">
        <f t="shared" si="166"/>
        <v>0</v>
      </c>
      <c r="J281" s="20">
        <f t="shared" si="166"/>
        <v>0</v>
      </c>
      <c r="K281" s="20">
        <f t="shared" si="153"/>
        <v>0</v>
      </c>
      <c r="L281" s="20">
        <f t="shared" ref="L281:O281" si="167">L282+L283+L284+L285+L286+L287+L288</f>
        <v>0</v>
      </c>
      <c r="M281" s="20">
        <f t="shared" si="167"/>
        <v>0</v>
      </c>
      <c r="N281" s="20">
        <f t="shared" si="167"/>
        <v>0</v>
      </c>
      <c r="O281" s="20">
        <f t="shared" si="167"/>
        <v>0</v>
      </c>
      <c r="P281" s="5" t="s">
        <v>159</v>
      </c>
      <c r="Q281" s="5" t="s">
        <v>165</v>
      </c>
      <c r="R281" s="33">
        <f t="shared" si="154"/>
        <v>0</v>
      </c>
      <c r="S281" s="36">
        <f t="shared" si="155"/>
        <v>0</v>
      </c>
    </row>
    <row r="282" spans="1:19" ht="19.5" hidden="1" thickTop="1" thickBot="1" x14ac:dyDescent="0.3">
      <c r="A282" s="3" t="str">
        <f t="shared" si="151"/>
        <v>b</v>
      </c>
      <c r="B282" s="1" t="s">
        <v>1</v>
      </c>
      <c r="C282" s="7" t="s">
        <v>3</v>
      </c>
      <c r="D282" s="16">
        <v>0</v>
      </c>
      <c r="E282" s="16">
        <v>0</v>
      </c>
      <c r="F282" s="22">
        <f t="shared" si="152"/>
        <v>0</v>
      </c>
      <c r="G282" s="22"/>
      <c r="H282" s="22"/>
      <c r="I282" s="21"/>
      <c r="J282" s="22"/>
      <c r="K282" s="22">
        <f t="shared" si="153"/>
        <v>0</v>
      </c>
      <c r="L282" s="22"/>
      <c r="M282" s="22"/>
      <c r="N282" s="21"/>
      <c r="O282" s="22"/>
      <c r="Q282" s="5" t="s">
        <v>165</v>
      </c>
      <c r="R282" s="33">
        <f t="shared" si="154"/>
        <v>0</v>
      </c>
      <c r="S282" s="36">
        <f t="shared" si="155"/>
        <v>0</v>
      </c>
    </row>
    <row r="283" spans="1:19" ht="19.5" hidden="1" thickTop="1" thickBot="1" x14ac:dyDescent="0.3">
      <c r="A283" s="3" t="str">
        <f t="shared" si="151"/>
        <v>b</v>
      </c>
      <c r="B283" s="1" t="s">
        <v>1</v>
      </c>
      <c r="C283" s="7" t="s">
        <v>4</v>
      </c>
      <c r="D283" s="16">
        <v>0</v>
      </c>
      <c r="E283" s="16">
        <v>0</v>
      </c>
      <c r="F283" s="22">
        <f t="shared" si="152"/>
        <v>0</v>
      </c>
      <c r="G283" s="22"/>
      <c r="H283" s="22"/>
      <c r="I283" s="21"/>
      <c r="J283" s="22"/>
      <c r="K283" s="22">
        <f t="shared" si="153"/>
        <v>0</v>
      </c>
      <c r="L283" s="22"/>
      <c r="M283" s="22"/>
      <c r="N283" s="21"/>
      <c r="O283" s="22"/>
      <c r="Q283" s="5" t="s">
        <v>165</v>
      </c>
      <c r="R283" s="33">
        <f t="shared" si="154"/>
        <v>0</v>
      </c>
      <c r="S283" s="36">
        <f t="shared" si="155"/>
        <v>0</v>
      </c>
    </row>
    <row r="284" spans="1:19" ht="19.5" hidden="1" thickTop="1" thickBot="1" x14ac:dyDescent="0.3">
      <c r="A284" s="3" t="str">
        <f t="shared" si="151"/>
        <v>b</v>
      </c>
      <c r="B284" s="1" t="s">
        <v>1</v>
      </c>
      <c r="C284" s="7" t="s">
        <v>5</v>
      </c>
      <c r="D284" s="16">
        <v>0</v>
      </c>
      <c r="E284" s="16">
        <v>0</v>
      </c>
      <c r="F284" s="22">
        <f t="shared" si="152"/>
        <v>0</v>
      </c>
      <c r="G284" s="22"/>
      <c r="H284" s="22"/>
      <c r="I284" s="21"/>
      <c r="J284" s="22"/>
      <c r="K284" s="22">
        <f t="shared" si="153"/>
        <v>0</v>
      </c>
      <c r="L284" s="22"/>
      <c r="M284" s="22"/>
      <c r="N284" s="21"/>
      <c r="O284" s="22"/>
      <c r="Q284" s="5" t="s">
        <v>165</v>
      </c>
      <c r="R284" s="33">
        <f t="shared" si="154"/>
        <v>0</v>
      </c>
      <c r="S284" s="36">
        <f t="shared" si="155"/>
        <v>0</v>
      </c>
    </row>
    <row r="285" spans="1:19" ht="19.5" hidden="1" thickTop="1" thickBot="1" x14ac:dyDescent="0.3">
      <c r="A285" s="3" t="str">
        <f t="shared" si="151"/>
        <v>b</v>
      </c>
      <c r="B285" s="1" t="s">
        <v>1</v>
      </c>
      <c r="C285" s="7" t="s">
        <v>6</v>
      </c>
      <c r="D285" s="16">
        <v>0</v>
      </c>
      <c r="E285" s="16">
        <v>0</v>
      </c>
      <c r="F285" s="22">
        <f t="shared" si="152"/>
        <v>0</v>
      </c>
      <c r="G285" s="22"/>
      <c r="H285" s="22"/>
      <c r="I285" s="21"/>
      <c r="J285" s="22"/>
      <c r="K285" s="22">
        <f t="shared" si="153"/>
        <v>0</v>
      </c>
      <c r="L285" s="22"/>
      <c r="M285" s="22"/>
      <c r="N285" s="21"/>
      <c r="O285" s="22"/>
      <c r="Q285" s="5" t="s">
        <v>165</v>
      </c>
      <c r="R285" s="33">
        <f t="shared" si="154"/>
        <v>0</v>
      </c>
      <c r="S285" s="36">
        <f t="shared" si="155"/>
        <v>0</v>
      </c>
    </row>
    <row r="286" spans="1:19" ht="19.5" hidden="1" thickTop="1" thickBot="1" x14ac:dyDescent="0.3">
      <c r="A286" s="3" t="str">
        <f t="shared" si="151"/>
        <v>b</v>
      </c>
      <c r="B286" s="1" t="s">
        <v>1</v>
      </c>
      <c r="C286" s="7" t="s">
        <v>7</v>
      </c>
      <c r="D286" s="16">
        <v>0</v>
      </c>
      <c r="E286" s="16">
        <v>0</v>
      </c>
      <c r="F286" s="22">
        <f t="shared" si="152"/>
        <v>0</v>
      </c>
      <c r="G286" s="22"/>
      <c r="H286" s="22"/>
      <c r="I286" s="21"/>
      <c r="J286" s="22"/>
      <c r="K286" s="22">
        <f t="shared" si="153"/>
        <v>0</v>
      </c>
      <c r="L286" s="22"/>
      <c r="M286" s="22"/>
      <c r="N286" s="21"/>
      <c r="O286" s="22"/>
      <c r="Q286" s="5" t="s">
        <v>165</v>
      </c>
      <c r="R286" s="33">
        <f t="shared" si="154"/>
        <v>0</v>
      </c>
      <c r="S286" s="36">
        <f t="shared" si="155"/>
        <v>0</v>
      </c>
    </row>
    <row r="287" spans="1:19" ht="19.5" hidden="1" thickTop="1" thickBot="1" x14ac:dyDescent="0.3">
      <c r="A287" s="3" t="str">
        <f t="shared" si="151"/>
        <v>b</v>
      </c>
      <c r="B287" s="1" t="s">
        <v>1</v>
      </c>
      <c r="C287" s="7" t="s">
        <v>8</v>
      </c>
      <c r="D287" s="16">
        <v>0</v>
      </c>
      <c r="E287" s="16">
        <v>0</v>
      </c>
      <c r="F287" s="22">
        <f t="shared" si="152"/>
        <v>0</v>
      </c>
      <c r="G287" s="22"/>
      <c r="H287" s="22"/>
      <c r="I287" s="21"/>
      <c r="J287" s="22"/>
      <c r="K287" s="22">
        <f t="shared" si="153"/>
        <v>0</v>
      </c>
      <c r="L287" s="22"/>
      <c r="M287" s="22"/>
      <c r="N287" s="21"/>
      <c r="O287" s="22"/>
      <c r="Q287" s="5" t="s">
        <v>165</v>
      </c>
      <c r="R287" s="33">
        <f t="shared" si="154"/>
        <v>0</v>
      </c>
      <c r="S287" s="36">
        <f t="shared" si="155"/>
        <v>0</v>
      </c>
    </row>
    <row r="288" spans="1:19" ht="19.5" hidden="1" thickTop="1" thickBot="1" x14ac:dyDescent="0.3">
      <c r="A288" s="3" t="str">
        <f t="shared" si="151"/>
        <v>b</v>
      </c>
      <c r="B288" s="1" t="s">
        <v>1</v>
      </c>
      <c r="C288" s="7" t="s">
        <v>9</v>
      </c>
      <c r="D288" s="16">
        <v>0</v>
      </c>
      <c r="E288" s="16">
        <v>0</v>
      </c>
      <c r="F288" s="22">
        <f t="shared" si="152"/>
        <v>0</v>
      </c>
      <c r="G288" s="22"/>
      <c r="H288" s="22"/>
      <c r="I288" s="21"/>
      <c r="J288" s="22"/>
      <c r="K288" s="22">
        <f t="shared" si="153"/>
        <v>0</v>
      </c>
      <c r="L288" s="22"/>
      <c r="M288" s="22"/>
      <c r="N288" s="21"/>
      <c r="O288" s="22"/>
      <c r="Q288" s="5" t="s">
        <v>165</v>
      </c>
      <c r="R288" s="33">
        <f t="shared" si="154"/>
        <v>0</v>
      </c>
      <c r="S288" s="36">
        <f t="shared" si="155"/>
        <v>0</v>
      </c>
    </row>
    <row r="289" spans="1:19" ht="19.5" hidden="1" thickTop="1" thickBot="1" x14ac:dyDescent="0.3">
      <c r="A289" s="3" t="str">
        <f t="shared" si="151"/>
        <v>b</v>
      </c>
      <c r="B289" s="1" t="s">
        <v>1</v>
      </c>
      <c r="C289" s="7" t="s">
        <v>10</v>
      </c>
      <c r="D289" s="16">
        <v>0</v>
      </c>
      <c r="E289" s="16">
        <v>0</v>
      </c>
      <c r="F289" s="22">
        <f t="shared" si="152"/>
        <v>0</v>
      </c>
      <c r="G289" s="22"/>
      <c r="H289" s="22"/>
      <c r="I289" s="21"/>
      <c r="J289" s="22"/>
      <c r="K289" s="22">
        <f t="shared" si="153"/>
        <v>0</v>
      </c>
      <c r="L289" s="22"/>
      <c r="M289" s="22"/>
      <c r="N289" s="21"/>
      <c r="O289" s="22"/>
      <c r="Q289" s="5" t="s">
        <v>165</v>
      </c>
      <c r="R289" s="33">
        <f t="shared" si="154"/>
        <v>0</v>
      </c>
      <c r="S289" s="36">
        <f t="shared" si="155"/>
        <v>0</v>
      </c>
    </row>
    <row r="290" spans="1:19" ht="19.5" hidden="1" thickTop="1" thickBot="1" x14ac:dyDescent="0.3">
      <c r="A290" s="3" t="str">
        <f t="shared" si="151"/>
        <v>b</v>
      </c>
      <c r="B290" s="1" t="s">
        <v>1</v>
      </c>
      <c r="C290" s="7" t="s">
        <v>11</v>
      </c>
      <c r="D290" s="16">
        <v>0</v>
      </c>
      <c r="E290" s="16">
        <v>0</v>
      </c>
      <c r="F290" s="22">
        <f t="shared" si="152"/>
        <v>0</v>
      </c>
      <c r="G290" s="22"/>
      <c r="H290" s="22"/>
      <c r="I290" s="21"/>
      <c r="J290" s="22"/>
      <c r="K290" s="22">
        <f t="shared" si="153"/>
        <v>0</v>
      </c>
      <c r="L290" s="22"/>
      <c r="M290" s="22"/>
      <c r="N290" s="21"/>
      <c r="O290" s="22"/>
      <c r="Q290" s="5" t="s">
        <v>165</v>
      </c>
      <c r="R290" s="33">
        <f t="shared" si="154"/>
        <v>0</v>
      </c>
      <c r="S290" s="36">
        <f t="shared" si="155"/>
        <v>0</v>
      </c>
    </row>
    <row r="291" spans="1:19" ht="19.5" hidden="1" thickTop="1" thickBot="1" x14ac:dyDescent="0.3">
      <c r="A291" s="3" t="str">
        <f t="shared" si="151"/>
        <v>b</v>
      </c>
      <c r="B291" s="1" t="s">
        <v>1</v>
      </c>
      <c r="C291" s="7" t="s">
        <v>12</v>
      </c>
      <c r="D291" s="16">
        <v>0</v>
      </c>
      <c r="E291" s="16">
        <v>0</v>
      </c>
      <c r="F291" s="22">
        <f t="shared" si="152"/>
        <v>0</v>
      </c>
      <c r="G291" s="22"/>
      <c r="H291" s="22"/>
      <c r="I291" s="21"/>
      <c r="J291" s="22"/>
      <c r="K291" s="22">
        <f t="shared" si="153"/>
        <v>0</v>
      </c>
      <c r="L291" s="22"/>
      <c r="M291" s="22"/>
      <c r="N291" s="21"/>
      <c r="O291" s="22"/>
      <c r="Q291" s="5" t="s">
        <v>165</v>
      </c>
      <c r="R291" s="33">
        <f t="shared" si="154"/>
        <v>0</v>
      </c>
      <c r="S291" s="36">
        <f t="shared" si="155"/>
        <v>0</v>
      </c>
    </row>
    <row r="292" spans="1:19" ht="19.5" thickTop="1" thickBot="1" x14ac:dyDescent="0.3">
      <c r="A292" s="3" t="str">
        <f t="shared" si="151"/>
        <v>a</v>
      </c>
      <c r="B292" s="37" t="s">
        <v>63</v>
      </c>
      <c r="C292" s="38" t="s">
        <v>186</v>
      </c>
      <c r="D292" s="14">
        <f t="shared" ref="D292:E292" si="168">D293+D301+D302+D303</f>
        <v>2273000000</v>
      </c>
      <c r="E292" s="14">
        <f t="shared" si="168"/>
        <v>0</v>
      </c>
      <c r="F292" s="40">
        <f t="shared" si="152"/>
        <v>2273000000</v>
      </c>
      <c r="G292" s="40">
        <f t="shared" ref="G292:J292" si="169">G293+G301+G302+G303</f>
        <v>545039600</v>
      </c>
      <c r="H292" s="40">
        <f t="shared" si="169"/>
        <v>546262600</v>
      </c>
      <c r="I292" s="40">
        <f t="shared" si="169"/>
        <v>587489000</v>
      </c>
      <c r="J292" s="40">
        <f t="shared" si="169"/>
        <v>594208800</v>
      </c>
      <c r="K292" s="14">
        <f t="shared" si="153"/>
        <v>5750000</v>
      </c>
      <c r="L292" s="14">
        <f t="shared" ref="L292:O292" si="170">L293+L301+L302+L303</f>
        <v>5750000</v>
      </c>
      <c r="M292" s="14">
        <f t="shared" si="170"/>
        <v>0</v>
      </c>
      <c r="N292" s="14">
        <f t="shared" si="170"/>
        <v>0</v>
      </c>
      <c r="O292" s="14">
        <f t="shared" si="170"/>
        <v>0</v>
      </c>
      <c r="P292" s="5" t="s">
        <v>159</v>
      </c>
      <c r="Q292" s="5" t="s">
        <v>163</v>
      </c>
      <c r="R292" s="33">
        <f t="shared" si="154"/>
        <v>0</v>
      </c>
      <c r="S292" s="36">
        <f t="shared" si="155"/>
        <v>-5750000</v>
      </c>
    </row>
    <row r="293" spans="1:19" ht="19.5" thickTop="1" thickBot="1" x14ac:dyDescent="0.3">
      <c r="A293" s="3" t="str">
        <f t="shared" si="151"/>
        <v>a</v>
      </c>
      <c r="B293" s="1" t="s">
        <v>1</v>
      </c>
      <c r="C293" s="7" t="s">
        <v>2</v>
      </c>
      <c r="D293" s="15">
        <f t="shared" ref="D293:E293" si="171">D294+D295+D296+D297+D298+D299+D300</f>
        <v>2273000000</v>
      </c>
      <c r="E293" s="15">
        <f t="shared" si="171"/>
        <v>0</v>
      </c>
      <c r="F293" s="20">
        <f t="shared" si="152"/>
        <v>2273000000</v>
      </c>
      <c r="G293" s="20">
        <f t="shared" ref="G293:J293" si="172">G294+G295+G296+G297+G298+G299+G300</f>
        <v>545039600</v>
      </c>
      <c r="H293" s="20">
        <f t="shared" si="172"/>
        <v>546262600</v>
      </c>
      <c r="I293" s="20">
        <f t="shared" si="172"/>
        <v>587489000</v>
      </c>
      <c r="J293" s="20">
        <f t="shared" si="172"/>
        <v>594208800</v>
      </c>
      <c r="K293" s="20">
        <f t="shared" si="153"/>
        <v>5750000</v>
      </c>
      <c r="L293" s="20">
        <f t="shared" ref="L293:O293" si="173">L294+L295+L296+L297+L298+L299+L300</f>
        <v>5750000</v>
      </c>
      <c r="M293" s="20">
        <f t="shared" si="173"/>
        <v>0</v>
      </c>
      <c r="N293" s="20">
        <f t="shared" si="173"/>
        <v>0</v>
      </c>
      <c r="O293" s="20">
        <f t="shared" si="173"/>
        <v>0</v>
      </c>
      <c r="P293" s="5" t="s">
        <v>159</v>
      </c>
      <c r="Q293" s="5" t="s">
        <v>163</v>
      </c>
      <c r="R293" s="33">
        <f t="shared" si="154"/>
        <v>0</v>
      </c>
      <c r="S293" s="36">
        <f t="shared" si="155"/>
        <v>-5750000</v>
      </c>
    </row>
    <row r="294" spans="1:19" ht="19.5" hidden="1" thickTop="1" thickBot="1" x14ac:dyDescent="0.3">
      <c r="A294" s="3" t="str">
        <f t="shared" si="151"/>
        <v>b</v>
      </c>
      <c r="B294" s="1" t="s">
        <v>1</v>
      </c>
      <c r="C294" s="7" t="s">
        <v>3</v>
      </c>
      <c r="D294" s="15">
        <f t="shared" ref="D294:E303" si="174">D306+D318+D330</f>
        <v>0</v>
      </c>
      <c r="E294" s="15">
        <f t="shared" si="174"/>
        <v>0</v>
      </c>
      <c r="F294" s="20">
        <f t="shared" si="152"/>
        <v>0</v>
      </c>
      <c r="G294" s="20">
        <f t="shared" ref="G294:J303" si="175">G306+G318+G330</f>
        <v>0</v>
      </c>
      <c r="H294" s="20">
        <f t="shared" si="175"/>
        <v>0</v>
      </c>
      <c r="I294" s="20">
        <f t="shared" si="175"/>
        <v>0</v>
      </c>
      <c r="J294" s="20">
        <f t="shared" si="175"/>
        <v>0</v>
      </c>
      <c r="K294" s="20">
        <f t="shared" si="153"/>
        <v>0</v>
      </c>
      <c r="L294" s="20">
        <f t="shared" ref="L294:O303" si="176">L306+L318+L330</f>
        <v>0</v>
      </c>
      <c r="M294" s="20">
        <f t="shared" si="176"/>
        <v>0</v>
      </c>
      <c r="N294" s="20">
        <f t="shared" si="176"/>
        <v>0</v>
      </c>
      <c r="O294" s="20">
        <f t="shared" si="176"/>
        <v>0</v>
      </c>
      <c r="P294" s="5" t="s">
        <v>159</v>
      </c>
      <c r="Q294" s="5" t="s">
        <v>163</v>
      </c>
      <c r="R294" s="33">
        <f t="shared" si="154"/>
        <v>0</v>
      </c>
      <c r="S294" s="36">
        <f t="shared" si="155"/>
        <v>0</v>
      </c>
    </row>
    <row r="295" spans="1:19" ht="19.5" thickTop="1" thickBot="1" x14ac:dyDescent="0.3">
      <c r="A295" s="3" t="str">
        <f t="shared" si="151"/>
        <v>a</v>
      </c>
      <c r="B295" s="1" t="s">
        <v>1</v>
      </c>
      <c r="C295" s="7" t="s">
        <v>4</v>
      </c>
      <c r="D295" s="15">
        <f t="shared" si="174"/>
        <v>4960000</v>
      </c>
      <c r="E295" s="15">
        <f t="shared" si="174"/>
        <v>0</v>
      </c>
      <c r="F295" s="20">
        <f t="shared" si="152"/>
        <v>4960000</v>
      </c>
      <c r="G295" s="20">
        <f t="shared" si="175"/>
        <v>1240000</v>
      </c>
      <c r="H295" s="20">
        <f t="shared" si="175"/>
        <v>1240000</v>
      </c>
      <c r="I295" s="20">
        <f t="shared" si="175"/>
        <v>1240000</v>
      </c>
      <c r="J295" s="20">
        <f t="shared" si="175"/>
        <v>1240000</v>
      </c>
      <c r="K295" s="20">
        <f t="shared" si="153"/>
        <v>0</v>
      </c>
      <c r="L295" s="20">
        <f t="shared" si="176"/>
        <v>0</v>
      </c>
      <c r="M295" s="20">
        <f t="shared" si="176"/>
        <v>0</v>
      </c>
      <c r="N295" s="20">
        <f t="shared" si="176"/>
        <v>0</v>
      </c>
      <c r="O295" s="20">
        <f t="shared" si="176"/>
        <v>0</v>
      </c>
      <c r="P295" s="5" t="s">
        <v>159</v>
      </c>
      <c r="Q295" s="5" t="s">
        <v>163</v>
      </c>
      <c r="R295" s="33">
        <f t="shared" si="154"/>
        <v>0</v>
      </c>
      <c r="S295" s="36">
        <f t="shared" si="155"/>
        <v>0</v>
      </c>
    </row>
    <row r="296" spans="1:19" ht="19.5" hidden="1" thickTop="1" thickBot="1" x14ac:dyDescent="0.3">
      <c r="A296" s="3" t="str">
        <f t="shared" si="151"/>
        <v>b</v>
      </c>
      <c r="B296" s="1" t="s">
        <v>1</v>
      </c>
      <c r="C296" s="7" t="s">
        <v>5</v>
      </c>
      <c r="D296" s="15">
        <f t="shared" si="174"/>
        <v>0</v>
      </c>
      <c r="E296" s="15">
        <f t="shared" si="174"/>
        <v>0</v>
      </c>
      <c r="F296" s="20">
        <f t="shared" si="152"/>
        <v>0</v>
      </c>
      <c r="G296" s="20">
        <f t="shared" si="175"/>
        <v>0</v>
      </c>
      <c r="H296" s="20">
        <f t="shared" si="175"/>
        <v>0</v>
      </c>
      <c r="I296" s="20">
        <f t="shared" si="175"/>
        <v>0</v>
      </c>
      <c r="J296" s="20">
        <f t="shared" si="175"/>
        <v>0</v>
      </c>
      <c r="K296" s="20">
        <f t="shared" si="153"/>
        <v>0</v>
      </c>
      <c r="L296" s="20">
        <f t="shared" si="176"/>
        <v>0</v>
      </c>
      <c r="M296" s="20">
        <f t="shared" si="176"/>
        <v>0</v>
      </c>
      <c r="N296" s="20">
        <f t="shared" si="176"/>
        <v>0</v>
      </c>
      <c r="O296" s="20">
        <f t="shared" si="176"/>
        <v>0</v>
      </c>
      <c r="P296" s="5" t="s">
        <v>159</v>
      </c>
      <c r="Q296" s="5" t="s">
        <v>163</v>
      </c>
      <c r="R296" s="33">
        <f t="shared" si="154"/>
        <v>0</v>
      </c>
      <c r="S296" s="36">
        <f t="shared" si="155"/>
        <v>0</v>
      </c>
    </row>
    <row r="297" spans="1:19" ht="19.5" hidden="1" thickTop="1" thickBot="1" x14ac:dyDescent="0.3">
      <c r="A297" s="3" t="str">
        <f t="shared" si="151"/>
        <v>b</v>
      </c>
      <c r="B297" s="1" t="s">
        <v>1</v>
      </c>
      <c r="C297" s="7" t="s">
        <v>6</v>
      </c>
      <c r="D297" s="15">
        <f t="shared" si="174"/>
        <v>0</v>
      </c>
      <c r="E297" s="15">
        <f t="shared" si="174"/>
        <v>0</v>
      </c>
      <c r="F297" s="20">
        <f t="shared" si="152"/>
        <v>0</v>
      </c>
      <c r="G297" s="20">
        <f t="shared" si="175"/>
        <v>0</v>
      </c>
      <c r="H297" s="20">
        <f t="shared" si="175"/>
        <v>0</v>
      </c>
      <c r="I297" s="20">
        <f t="shared" si="175"/>
        <v>0</v>
      </c>
      <c r="J297" s="20">
        <f t="shared" si="175"/>
        <v>0</v>
      </c>
      <c r="K297" s="20">
        <f t="shared" si="153"/>
        <v>0</v>
      </c>
      <c r="L297" s="20">
        <f t="shared" si="176"/>
        <v>0</v>
      </c>
      <c r="M297" s="20">
        <f t="shared" si="176"/>
        <v>0</v>
      </c>
      <c r="N297" s="20">
        <f t="shared" si="176"/>
        <v>0</v>
      </c>
      <c r="O297" s="20">
        <f t="shared" si="176"/>
        <v>0</v>
      </c>
      <c r="P297" s="5" t="s">
        <v>159</v>
      </c>
      <c r="Q297" s="5" t="s">
        <v>163</v>
      </c>
      <c r="R297" s="33">
        <f t="shared" si="154"/>
        <v>0</v>
      </c>
      <c r="S297" s="36">
        <f t="shared" si="155"/>
        <v>0</v>
      </c>
    </row>
    <row r="298" spans="1:19" ht="19.5" hidden="1" thickTop="1" thickBot="1" x14ac:dyDescent="0.3">
      <c r="A298" s="3" t="str">
        <f t="shared" si="151"/>
        <v>b</v>
      </c>
      <c r="B298" s="1" t="s">
        <v>1</v>
      </c>
      <c r="C298" s="7" t="s">
        <v>7</v>
      </c>
      <c r="D298" s="15">
        <f t="shared" si="174"/>
        <v>0</v>
      </c>
      <c r="E298" s="15">
        <f t="shared" si="174"/>
        <v>0</v>
      </c>
      <c r="F298" s="20">
        <f t="shared" si="152"/>
        <v>0</v>
      </c>
      <c r="G298" s="20">
        <f t="shared" si="175"/>
        <v>0</v>
      </c>
      <c r="H298" s="20">
        <f t="shared" si="175"/>
        <v>0</v>
      </c>
      <c r="I298" s="20">
        <f t="shared" si="175"/>
        <v>0</v>
      </c>
      <c r="J298" s="20">
        <f t="shared" si="175"/>
        <v>0</v>
      </c>
      <c r="K298" s="20">
        <f t="shared" si="153"/>
        <v>0</v>
      </c>
      <c r="L298" s="20">
        <f t="shared" si="176"/>
        <v>0</v>
      </c>
      <c r="M298" s="20">
        <f t="shared" si="176"/>
        <v>0</v>
      </c>
      <c r="N298" s="20">
        <f t="shared" si="176"/>
        <v>0</v>
      </c>
      <c r="O298" s="20">
        <f t="shared" si="176"/>
        <v>0</v>
      </c>
      <c r="P298" s="5" t="s">
        <v>159</v>
      </c>
      <c r="Q298" s="5" t="s">
        <v>163</v>
      </c>
      <c r="R298" s="33">
        <f t="shared" si="154"/>
        <v>0</v>
      </c>
      <c r="S298" s="36">
        <f t="shared" si="155"/>
        <v>0</v>
      </c>
    </row>
    <row r="299" spans="1:19" ht="19.5" thickTop="1" thickBot="1" x14ac:dyDescent="0.3">
      <c r="A299" s="3" t="str">
        <f t="shared" si="151"/>
        <v>a</v>
      </c>
      <c r="B299" s="1" t="s">
        <v>1</v>
      </c>
      <c r="C299" s="7" t="s">
        <v>8</v>
      </c>
      <c r="D299" s="15">
        <f t="shared" si="174"/>
        <v>2265790000</v>
      </c>
      <c r="E299" s="15">
        <f t="shared" si="174"/>
        <v>0</v>
      </c>
      <c r="F299" s="20">
        <f t="shared" si="152"/>
        <v>2265790000</v>
      </c>
      <c r="G299" s="20">
        <f t="shared" si="175"/>
        <v>543499600</v>
      </c>
      <c r="H299" s="20">
        <f t="shared" si="175"/>
        <v>543772600</v>
      </c>
      <c r="I299" s="20">
        <f t="shared" si="175"/>
        <v>585649000</v>
      </c>
      <c r="J299" s="20">
        <f t="shared" si="175"/>
        <v>592868800</v>
      </c>
      <c r="K299" s="20">
        <f t="shared" si="153"/>
        <v>5750000</v>
      </c>
      <c r="L299" s="20">
        <f t="shared" si="176"/>
        <v>5750000</v>
      </c>
      <c r="M299" s="20">
        <f t="shared" si="176"/>
        <v>0</v>
      </c>
      <c r="N299" s="20">
        <f t="shared" si="176"/>
        <v>0</v>
      </c>
      <c r="O299" s="20">
        <f t="shared" si="176"/>
        <v>0</v>
      </c>
      <c r="P299" s="5" t="s">
        <v>159</v>
      </c>
      <c r="Q299" s="5" t="s">
        <v>163</v>
      </c>
      <c r="R299" s="33">
        <f t="shared" si="154"/>
        <v>0</v>
      </c>
      <c r="S299" s="36">
        <f t="shared" si="155"/>
        <v>-5750000</v>
      </c>
    </row>
    <row r="300" spans="1:19" ht="19.5" thickTop="1" thickBot="1" x14ac:dyDescent="0.3">
      <c r="A300" s="3" t="str">
        <f t="shared" si="151"/>
        <v>a</v>
      </c>
      <c r="B300" s="1" t="s">
        <v>1</v>
      </c>
      <c r="C300" s="7" t="s">
        <v>9</v>
      </c>
      <c r="D300" s="15">
        <f t="shared" si="174"/>
        <v>2250000</v>
      </c>
      <c r="E300" s="15">
        <f t="shared" si="174"/>
        <v>0</v>
      </c>
      <c r="F300" s="20">
        <f t="shared" si="152"/>
        <v>2250000</v>
      </c>
      <c r="G300" s="20">
        <f t="shared" si="175"/>
        <v>300000</v>
      </c>
      <c r="H300" s="20">
        <f t="shared" si="175"/>
        <v>1250000</v>
      </c>
      <c r="I300" s="20">
        <f t="shared" si="175"/>
        <v>600000</v>
      </c>
      <c r="J300" s="20">
        <f t="shared" si="175"/>
        <v>100000</v>
      </c>
      <c r="K300" s="20">
        <f t="shared" si="153"/>
        <v>0</v>
      </c>
      <c r="L300" s="20">
        <f t="shared" si="176"/>
        <v>0</v>
      </c>
      <c r="M300" s="20">
        <f t="shared" si="176"/>
        <v>0</v>
      </c>
      <c r="N300" s="20">
        <f t="shared" si="176"/>
        <v>0</v>
      </c>
      <c r="O300" s="20">
        <f t="shared" si="176"/>
        <v>0</v>
      </c>
      <c r="P300" s="5" t="s">
        <v>159</v>
      </c>
      <c r="Q300" s="5" t="s">
        <v>163</v>
      </c>
      <c r="R300" s="33">
        <f t="shared" si="154"/>
        <v>0</v>
      </c>
      <c r="S300" s="36">
        <f t="shared" si="155"/>
        <v>0</v>
      </c>
    </row>
    <row r="301" spans="1:19" ht="19.5" hidden="1" thickTop="1" thickBot="1" x14ac:dyDescent="0.3">
      <c r="A301" s="3" t="str">
        <f t="shared" si="151"/>
        <v>b</v>
      </c>
      <c r="B301" s="1" t="s">
        <v>1</v>
      </c>
      <c r="C301" s="7" t="s">
        <v>10</v>
      </c>
      <c r="D301" s="15">
        <f t="shared" si="174"/>
        <v>0</v>
      </c>
      <c r="E301" s="15">
        <f t="shared" si="174"/>
        <v>0</v>
      </c>
      <c r="F301" s="20">
        <f t="shared" si="152"/>
        <v>0</v>
      </c>
      <c r="G301" s="20">
        <f t="shared" si="175"/>
        <v>0</v>
      </c>
      <c r="H301" s="20">
        <f t="shared" si="175"/>
        <v>0</v>
      </c>
      <c r="I301" s="20">
        <f t="shared" si="175"/>
        <v>0</v>
      </c>
      <c r="J301" s="20">
        <f t="shared" si="175"/>
        <v>0</v>
      </c>
      <c r="K301" s="20">
        <f t="shared" si="153"/>
        <v>0</v>
      </c>
      <c r="L301" s="20">
        <f t="shared" si="176"/>
        <v>0</v>
      </c>
      <c r="M301" s="20">
        <f t="shared" si="176"/>
        <v>0</v>
      </c>
      <c r="N301" s="20">
        <f t="shared" si="176"/>
        <v>0</v>
      </c>
      <c r="O301" s="20">
        <f t="shared" si="176"/>
        <v>0</v>
      </c>
      <c r="P301" s="5" t="s">
        <v>159</v>
      </c>
      <c r="Q301" s="5" t="s">
        <v>163</v>
      </c>
      <c r="R301" s="33">
        <f t="shared" si="154"/>
        <v>0</v>
      </c>
      <c r="S301" s="36">
        <f t="shared" si="155"/>
        <v>0</v>
      </c>
    </row>
    <row r="302" spans="1:19" ht="19.5" hidden="1" thickTop="1" thickBot="1" x14ac:dyDescent="0.3">
      <c r="A302" s="3" t="str">
        <f t="shared" si="151"/>
        <v>b</v>
      </c>
      <c r="B302" s="1" t="s">
        <v>1</v>
      </c>
      <c r="C302" s="7" t="s">
        <v>11</v>
      </c>
      <c r="D302" s="15">
        <f t="shared" si="174"/>
        <v>0</v>
      </c>
      <c r="E302" s="15">
        <f t="shared" si="174"/>
        <v>0</v>
      </c>
      <c r="F302" s="20">
        <f t="shared" si="152"/>
        <v>0</v>
      </c>
      <c r="G302" s="20">
        <f t="shared" si="175"/>
        <v>0</v>
      </c>
      <c r="H302" s="20">
        <f t="shared" si="175"/>
        <v>0</v>
      </c>
      <c r="I302" s="20">
        <f t="shared" si="175"/>
        <v>0</v>
      </c>
      <c r="J302" s="20">
        <f t="shared" si="175"/>
        <v>0</v>
      </c>
      <c r="K302" s="20">
        <f t="shared" si="153"/>
        <v>0</v>
      </c>
      <c r="L302" s="20">
        <f t="shared" si="176"/>
        <v>0</v>
      </c>
      <c r="M302" s="20">
        <f t="shared" si="176"/>
        <v>0</v>
      </c>
      <c r="N302" s="20">
        <f t="shared" si="176"/>
        <v>0</v>
      </c>
      <c r="O302" s="20">
        <f t="shared" si="176"/>
        <v>0</v>
      </c>
      <c r="P302" s="5" t="s">
        <v>159</v>
      </c>
      <c r="Q302" s="5" t="s">
        <v>163</v>
      </c>
      <c r="R302" s="33">
        <f t="shared" si="154"/>
        <v>0</v>
      </c>
      <c r="S302" s="36">
        <f t="shared" si="155"/>
        <v>0</v>
      </c>
    </row>
    <row r="303" spans="1:19" ht="19.5" hidden="1" thickTop="1" thickBot="1" x14ac:dyDescent="0.3">
      <c r="A303" s="3" t="str">
        <f t="shared" si="151"/>
        <v>b</v>
      </c>
      <c r="B303" s="1" t="s">
        <v>1</v>
      </c>
      <c r="C303" s="7" t="s">
        <v>12</v>
      </c>
      <c r="D303" s="15">
        <f t="shared" si="174"/>
        <v>0</v>
      </c>
      <c r="E303" s="15">
        <f t="shared" si="174"/>
        <v>0</v>
      </c>
      <c r="F303" s="20">
        <f t="shared" si="152"/>
        <v>0</v>
      </c>
      <c r="G303" s="20">
        <f t="shared" si="175"/>
        <v>0</v>
      </c>
      <c r="H303" s="20">
        <f t="shared" si="175"/>
        <v>0</v>
      </c>
      <c r="I303" s="20">
        <f t="shared" si="175"/>
        <v>0</v>
      </c>
      <c r="J303" s="20">
        <f t="shared" si="175"/>
        <v>0</v>
      </c>
      <c r="K303" s="20">
        <f t="shared" si="153"/>
        <v>0</v>
      </c>
      <c r="L303" s="20">
        <f t="shared" si="176"/>
        <v>0</v>
      </c>
      <c r="M303" s="20">
        <f t="shared" si="176"/>
        <v>0</v>
      </c>
      <c r="N303" s="20">
        <f t="shared" si="176"/>
        <v>0</v>
      </c>
      <c r="O303" s="20">
        <f t="shared" si="176"/>
        <v>0</v>
      </c>
      <c r="P303" s="5" t="s">
        <v>159</v>
      </c>
      <c r="Q303" s="5" t="s">
        <v>163</v>
      </c>
      <c r="R303" s="33">
        <f t="shared" si="154"/>
        <v>0</v>
      </c>
      <c r="S303" s="36">
        <f t="shared" si="155"/>
        <v>0</v>
      </c>
    </row>
    <row r="304" spans="1:19" ht="31.5" thickTop="1" thickBot="1" x14ac:dyDescent="0.3">
      <c r="A304" s="3" t="str">
        <f t="shared" si="151"/>
        <v>a</v>
      </c>
      <c r="B304" s="35" t="s">
        <v>64</v>
      </c>
      <c r="C304" s="9" t="s">
        <v>187</v>
      </c>
      <c r="D304" s="14">
        <f t="shared" ref="D304:E304" si="177">D305+D313+D314+D315</f>
        <v>1570000000</v>
      </c>
      <c r="E304" s="14">
        <f t="shared" si="177"/>
        <v>0</v>
      </c>
      <c r="F304" s="19">
        <f t="shared" si="152"/>
        <v>1570000000</v>
      </c>
      <c r="G304" s="19">
        <f t="shared" ref="G304:J304" si="178">G305+G313+G314+G315</f>
        <v>369500000</v>
      </c>
      <c r="H304" s="19">
        <f t="shared" si="178"/>
        <v>369500000</v>
      </c>
      <c r="I304" s="19">
        <f t="shared" si="178"/>
        <v>411500000</v>
      </c>
      <c r="J304" s="19">
        <f t="shared" si="178"/>
        <v>419500000</v>
      </c>
      <c r="K304" s="19">
        <f t="shared" si="153"/>
        <v>0</v>
      </c>
      <c r="L304" s="19">
        <f t="shared" ref="L304:O304" si="179">L305+L313+L314+L315</f>
        <v>0</v>
      </c>
      <c r="M304" s="19">
        <f t="shared" si="179"/>
        <v>0</v>
      </c>
      <c r="N304" s="19">
        <f t="shared" si="179"/>
        <v>0</v>
      </c>
      <c r="O304" s="19">
        <f t="shared" si="179"/>
        <v>0</v>
      </c>
      <c r="P304" s="5" t="s">
        <v>159</v>
      </c>
      <c r="Q304" s="5" t="s">
        <v>163</v>
      </c>
      <c r="R304" s="33">
        <f t="shared" si="154"/>
        <v>0</v>
      </c>
      <c r="S304" s="36">
        <f t="shared" si="155"/>
        <v>0</v>
      </c>
    </row>
    <row r="305" spans="1:19" ht="19.5" thickTop="1" thickBot="1" x14ac:dyDescent="0.3">
      <c r="A305" s="3" t="str">
        <f t="shared" si="151"/>
        <v>a</v>
      </c>
      <c r="B305" s="1" t="s">
        <v>1</v>
      </c>
      <c r="C305" s="7" t="s">
        <v>2</v>
      </c>
      <c r="D305" s="15">
        <f t="shared" ref="D305:E305" si="180">D306+D307+D308+D309+D310+D311+D312</f>
        <v>1570000000</v>
      </c>
      <c r="E305" s="15">
        <f t="shared" si="180"/>
        <v>0</v>
      </c>
      <c r="F305" s="20">
        <f t="shared" si="152"/>
        <v>1570000000</v>
      </c>
      <c r="G305" s="20">
        <f t="shared" ref="G305:J305" si="181">G306+G307+G308+G309+G310+G311+G312</f>
        <v>369500000</v>
      </c>
      <c r="H305" s="20">
        <f t="shared" si="181"/>
        <v>369500000</v>
      </c>
      <c r="I305" s="20">
        <f t="shared" si="181"/>
        <v>411500000</v>
      </c>
      <c r="J305" s="20">
        <f t="shared" si="181"/>
        <v>419500000</v>
      </c>
      <c r="K305" s="20">
        <f t="shared" si="153"/>
        <v>0</v>
      </c>
      <c r="L305" s="20">
        <f t="shared" ref="L305:O305" si="182">L306+L307+L308+L309+L310+L311+L312</f>
        <v>0</v>
      </c>
      <c r="M305" s="20">
        <f t="shared" si="182"/>
        <v>0</v>
      </c>
      <c r="N305" s="20">
        <f t="shared" si="182"/>
        <v>0</v>
      </c>
      <c r="O305" s="20">
        <f t="shared" si="182"/>
        <v>0</v>
      </c>
      <c r="P305" s="5" t="s">
        <v>159</v>
      </c>
      <c r="Q305" s="5" t="s">
        <v>163</v>
      </c>
      <c r="R305" s="33">
        <f t="shared" si="154"/>
        <v>0</v>
      </c>
      <c r="S305" s="36">
        <f t="shared" si="155"/>
        <v>0</v>
      </c>
    </row>
    <row r="306" spans="1:19" ht="19.5" hidden="1" thickTop="1" thickBot="1" x14ac:dyDescent="0.3">
      <c r="A306" s="3" t="str">
        <f t="shared" si="151"/>
        <v>b</v>
      </c>
      <c r="B306" s="1" t="s">
        <v>1</v>
      </c>
      <c r="C306" s="7" t="s">
        <v>3</v>
      </c>
      <c r="D306" s="16">
        <v>0</v>
      </c>
      <c r="E306" s="16">
        <v>0</v>
      </c>
      <c r="F306" s="22">
        <f t="shared" si="152"/>
        <v>0</v>
      </c>
      <c r="G306" s="22"/>
      <c r="H306" s="22"/>
      <c r="I306" s="21"/>
      <c r="J306" s="22"/>
      <c r="K306" s="22">
        <f t="shared" si="153"/>
        <v>0</v>
      </c>
      <c r="L306" s="22"/>
      <c r="M306" s="22"/>
      <c r="N306" s="21"/>
      <c r="O306" s="22"/>
      <c r="Q306" s="5" t="s">
        <v>163</v>
      </c>
      <c r="R306" s="33">
        <f t="shared" si="154"/>
        <v>0</v>
      </c>
      <c r="S306" s="36">
        <f t="shared" si="155"/>
        <v>0</v>
      </c>
    </row>
    <row r="307" spans="1:19" ht="19.5" hidden="1" thickTop="1" thickBot="1" x14ac:dyDescent="0.3">
      <c r="A307" s="3" t="str">
        <f t="shared" si="151"/>
        <v>b</v>
      </c>
      <c r="B307" s="1" t="s">
        <v>1</v>
      </c>
      <c r="C307" s="7" t="s">
        <v>4</v>
      </c>
      <c r="D307" s="16">
        <v>0</v>
      </c>
      <c r="E307" s="16">
        <v>0</v>
      </c>
      <c r="F307" s="22">
        <f t="shared" si="152"/>
        <v>0</v>
      </c>
      <c r="G307" s="22"/>
      <c r="H307" s="22"/>
      <c r="I307" s="21"/>
      <c r="J307" s="22"/>
      <c r="K307" s="22">
        <f t="shared" si="153"/>
        <v>0</v>
      </c>
      <c r="L307" s="22"/>
      <c r="M307" s="22"/>
      <c r="N307" s="21"/>
      <c r="O307" s="22"/>
      <c r="Q307" s="5" t="s">
        <v>163</v>
      </c>
      <c r="R307" s="33">
        <f t="shared" si="154"/>
        <v>0</v>
      </c>
      <c r="S307" s="36">
        <f t="shared" si="155"/>
        <v>0</v>
      </c>
    </row>
    <row r="308" spans="1:19" ht="19.5" hidden="1" thickTop="1" thickBot="1" x14ac:dyDescent="0.3">
      <c r="A308" s="3" t="str">
        <f t="shared" si="151"/>
        <v>b</v>
      </c>
      <c r="B308" s="1" t="s">
        <v>1</v>
      </c>
      <c r="C308" s="7" t="s">
        <v>5</v>
      </c>
      <c r="D308" s="16">
        <v>0</v>
      </c>
      <c r="E308" s="16">
        <v>0</v>
      </c>
      <c r="F308" s="22">
        <f t="shared" si="152"/>
        <v>0</v>
      </c>
      <c r="G308" s="22"/>
      <c r="H308" s="22"/>
      <c r="I308" s="21"/>
      <c r="J308" s="22"/>
      <c r="K308" s="22">
        <f t="shared" si="153"/>
        <v>0</v>
      </c>
      <c r="L308" s="22"/>
      <c r="M308" s="22"/>
      <c r="N308" s="21"/>
      <c r="O308" s="22"/>
      <c r="Q308" s="5" t="s">
        <v>163</v>
      </c>
      <c r="R308" s="33">
        <f t="shared" si="154"/>
        <v>0</v>
      </c>
      <c r="S308" s="36">
        <f t="shared" si="155"/>
        <v>0</v>
      </c>
    </row>
    <row r="309" spans="1:19" ht="19.5" hidden="1" thickTop="1" thickBot="1" x14ac:dyDescent="0.3">
      <c r="A309" s="3" t="str">
        <f t="shared" si="151"/>
        <v>b</v>
      </c>
      <c r="B309" s="1" t="s">
        <v>1</v>
      </c>
      <c r="C309" s="7" t="s">
        <v>6</v>
      </c>
      <c r="D309" s="16">
        <v>0</v>
      </c>
      <c r="E309" s="16">
        <v>0</v>
      </c>
      <c r="F309" s="22">
        <f t="shared" si="152"/>
        <v>0</v>
      </c>
      <c r="G309" s="22"/>
      <c r="H309" s="22"/>
      <c r="I309" s="21"/>
      <c r="J309" s="22"/>
      <c r="K309" s="22">
        <f t="shared" si="153"/>
        <v>0</v>
      </c>
      <c r="L309" s="22"/>
      <c r="M309" s="22"/>
      <c r="N309" s="21"/>
      <c r="O309" s="22"/>
      <c r="Q309" s="5" t="s">
        <v>163</v>
      </c>
      <c r="R309" s="33">
        <f t="shared" si="154"/>
        <v>0</v>
      </c>
      <c r="S309" s="36">
        <f t="shared" si="155"/>
        <v>0</v>
      </c>
    </row>
    <row r="310" spans="1:19" ht="19.5" hidden="1" thickTop="1" thickBot="1" x14ac:dyDescent="0.3">
      <c r="A310" s="3" t="str">
        <f t="shared" si="151"/>
        <v>b</v>
      </c>
      <c r="B310" s="1" t="s">
        <v>1</v>
      </c>
      <c r="C310" s="7" t="s">
        <v>7</v>
      </c>
      <c r="D310" s="16">
        <v>0</v>
      </c>
      <c r="E310" s="16">
        <v>0</v>
      </c>
      <c r="F310" s="22">
        <f t="shared" si="152"/>
        <v>0</v>
      </c>
      <c r="G310" s="22"/>
      <c r="H310" s="22"/>
      <c r="I310" s="21"/>
      <c r="J310" s="22"/>
      <c r="K310" s="22">
        <f t="shared" si="153"/>
        <v>0</v>
      </c>
      <c r="L310" s="22"/>
      <c r="M310" s="22"/>
      <c r="N310" s="21"/>
      <c r="O310" s="22"/>
      <c r="Q310" s="5" t="s">
        <v>163</v>
      </c>
      <c r="R310" s="33">
        <f t="shared" si="154"/>
        <v>0</v>
      </c>
      <c r="S310" s="36">
        <f t="shared" si="155"/>
        <v>0</v>
      </c>
    </row>
    <row r="311" spans="1:19" ht="19.5" thickTop="1" thickBot="1" x14ac:dyDescent="0.3">
      <c r="A311" s="3" t="str">
        <f t="shared" si="151"/>
        <v>a</v>
      </c>
      <c r="B311" s="1" t="s">
        <v>1</v>
      </c>
      <c r="C311" s="7" t="s">
        <v>8</v>
      </c>
      <c r="D311" s="16">
        <v>1570000000</v>
      </c>
      <c r="E311" s="16">
        <v>0</v>
      </c>
      <c r="F311" s="63">
        <f t="shared" si="152"/>
        <v>1570000000</v>
      </c>
      <c r="G311" s="62">
        <v>369500000</v>
      </c>
      <c r="H311" s="62">
        <v>369500000</v>
      </c>
      <c r="I311" s="62">
        <f>369500000+42000000</f>
        <v>411500000</v>
      </c>
      <c r="J311" s="62">
        <f>369500000+50000000</f>
        <v>419500000</v>
      </c>
      <c r="K311" s="22">
        <f t="shared" si="153"/>
        <v>0</v>
      </c>
      <c r="L311" s="22"/>
      <c r="M311" s="22"/>
      <c r="N311" s="22"/>
      <c r="O311" s="22"/>
      <c r="Q311" s="5" t="s">
        <v>163</v>
      </c>
      <c r="R311" s="33">
        <f t="shared" si="154"/>
        <v>0</v>
      </c>
      <c r="S311" s="36">
        <f t="shared" si="155"/>
        <v>0</v>
      </c>
    </row>
    <row r="312" spans="1:19" ht="19.5" hidden="1" thickTop="1" thickBot="1" x14ac:dyDescent="0.3">
      <c r="A312" s="3" t="str">
        <f t="shared" si="151"/>
        <v>b</v>
      </c>
      <c r="B312" s="1" t="s">
        <v>1</v>
      </c>
      <c r="C312" s="7" t="s">
        <v>9</v>
      </c>
      <c r="D312" s="16">
        <v>0</v>
      </c>
      <c r="E312" s="16">
        <v>0</v>
      </c>
      <c r="F312" s="22">
        <f t="shared" si="152"/>
        <v>0</v>
      </c>
      <c r="G312" s="22"/>
      <c r="H312" s="22"/>
      <c r="I312" s="21"/>
      <c r="J312" s="22"/>
      <c r="K312" s="22">
        <f t="shared" si="153"/>
        <v>0</v>
      </c>
      <c r="L312" s="22"/>
      <c r="M312" s="22"/>
      <c r="N312" s="21"/>
      <c r="O312" s="22"/>
      <c r="Q312" s="5" t="s">
        <v>163</v>
      </c>
      <c r="R312" s="33">
        <f t="shared" si="154"/>
        <v>0</v>
      </c>
      <c r="S312" s="36">
        <f t="shared" si="155"/>
        <v>0</v>
      </c>
    </row>
    <row r="313" spans="1:19" ht="19.5" hidden="1" thickTop="1" thickBot="1" x14ac:dyDescent="0.3">
      <c r="A313" s="3" t="str">
        <f t="shared" si="151"/>
        <v>b</v>
      </c>
      <c r="B313" s="1" t="s">
        <v>1</v>
      </c>
      <c r="C313" s="7" t="s">
        <v>10</v>
      </c>
      <c r="D313" s="16">
        <v>0</v>
      </c>
      <c r="E313" s="16">
        <v>0</v>
      </c>
      <c r="F313" s="22">
        <f t="shared" si="152"/>
        <v>0</v>
      </c>
      <c r="G313" s="22"/>
      <c r="H313" s="22"/>
      <c r="I313" s="21"/>
      <c r="J313" s="22"/>
      <c r="K313" s="22">
        <f t="shared" si="153"/>
        <v>0</v>
      </c>
      <c r="L313" s="22"/>
      <c r="M313" s="22"/>
      <c r="N313" s="21"/>
      <c r="O313" s="22"/>
      <c r="Q313" s="5" t="s">
        <v>163</v>
      </c>
      <c r="R313" s="33">
        <f t="shared" si="154"/>
        <v>0</v>
      </c>
      <c r="S313" s="36">
        <f t="shared" si="155"/>
        <v>0</v>
      </c>
    </row>
    <row r="314" spans="1:19" ht="19.5" hidden="1" thickTop="1" thickBot="1" x14ac:dyDescent="0.3">
      <c r="A314" s="3" t="str">
        <f t="shared" si="151"/>
        <v>b</v>
      </c>
      <c r="B314" s="1" t="s">
        <v>1</v>
      </c>
      <c r="C314" s="7" t="s">
        <v>11</v>
      </c>
      <c r="D314" s="16">
        <v>0</v>
      </c>
      <c r="E314" s="16">
        <v>0</v>
      </c>
      <c r="F314" s="22">
        <f t="shared" si="152"/>
        <v>0</v>
      </c>
      <c r="G314" s="22"/>
      <c r="H314" s="22"/>
      <c r="I314" s="21"/>
      <c r="J314" s="22"/>
      <c r="K314" s="22">
        <f t="shared" si="153"/>
        <v>0</v>
      </c>
      <c r="L314" s="22"/>
      <c r="M314" s="22"/>
      <c r="N314" s="21"/>
      <c r="O314" s="22"/>
      <c r="Q314" s="5" t="s">
        <v>163</v>
      </c>
      <c r="R314" s="33">
        <f t="shared" si="154"/>
        <v>0</v>
      </c>
      <c r="S314" s="36">
        <f t="shared" si="155"/>
        <v>0</v>
      </c>
    </row>
    <row r="315" spans="1:19" ht="19.5" hidden="1" thickTop="1" thickBot="1" x14ac:dyDescent="0.3">
      <c r="A315" s="3" t="str">
        <f t="shared" si="151"/>
        <v>b</v>
      </c>
      <c r="B315" s="1" t="s">
        <v>1</v>
      </c>
      <c r="C315" s="7" t="s">
        <v>12</v>
      </c>
      <c r="D315" s="16">
        <v>0</v>
      </c>
      <c r="E315" s="16">
        <v>0</v>
      </c>
      <c r="F315" s="22">
        <f t="shared" si="152"/>
        <v>0</v>
      </c>
      <c r="G315" s="22"/>
      <c r="H315" s="22"/>
      <c r="I315" s="21"/>
      <c r="J315" s="22"/>
      <c r="K315" s="22">
        <f t="shared" si="153"/>
        <v>0</v>
      </c>
      <c r="L315" s="22"/>
      <c r="M315" s="22"/>
      <c r="N315" s="21"/>
      <c r="O315" s="22"/>
      <c r="Q315" s="5" t="s">
        <v>163</v>
      </c>
      <c r="R315" s="33">
        <f t="shared" si="154"/>
        <v>0</v>
      </c>
      <c r="S315" s="36">
        <f t="shared" si="155"/>
        <v>0</v>
      </c>
    </row>
    <row r="316" spans="1:19" ht="46.5" thickTop="1" thickBot="1" x14ac:dyDescent="0.3">
      <c r="A316" s="3" t="str">
        <f t="shared" si="151"/>
        <v>a</v>
      </c>
      <c r="B316" s="35" t="s">
        <v>65</v>
      </c>
      <c r="C316" s="9" t="s">
        <v>188</v>
      </c>
      <c r="D316" s="14">
        <f t="shared" ref="D316:E316" si="183">D317+D325+D326+D327</f>
        <v>680000000</v>
      </c>
      <c r="E316" s="14">
        <f t="shared" si="183"/>
        <v>0</v>
      </c>
      <c r="F316" s="19">
        <f t="shared" si="152"/>
        <v>680000000</v>
      </c>
      <c r="G316" s="19">
        <f t="shared" ref="G316:J316" si="184">G317+G325+G326+G327</f>
        <v>169998000</v>
      </c>
      <c r="H316" s="19">
        <f t="shared" si="184"/>
        <v>169998000</v>
      </c>
      <c r="I316" s="19">
        <f t="shared" si="184"/>
        <v>170002000</v>
      </c>
      <c r="J316" s="19">
        <f t="shared" si="184"/>
        <v>170002000</v>
      </c>
      <c r="K316" s="19">
        <f t="shared" si="153"/>
        <v>5750000</v>
      </c>
      <c r="L316" s="19">
        <f t="shared" ref="L316:O316" si="185">L317+L325+L326+L327</f>
        <v>5750000</v>
      </c>
      <c r="M316" s="19">
        <f t="shared" si="185"/>
        <v>0</v>
      </c>
      <c r="N316" s="19">
        <f t="shared" si="185"/>
        <v>0</v>
      </c>
      <c r="O316" s="19">
        <f t="shared" si="185"/>
        <v>0</v>
      </c>
      <c r="P316" s="5" t="s">
        <v>159</v>
      </c>
      <c r="Q316" s="5" t="s">
        <v>163</v>
      </c>
      <c r="R316" s="33">
        <f t="shared" si="154"/>
        <v>0</v>
      </c>
      <c r="S316" s="36">
        <f t="shared" si="155"/>
        <v>-5750000</v>
      </c>
    </row>
    <row r="317" spans="1:19" ht="19.5" thickTop="1" thickBot="1" x14ac:dyDescent="0.3">
      <c r="A317" s="3" t="str">
        <f t="shared" si="151"/>
        <v>a</v>
      </c>
      <c r="B317" s="1" t="s">
        <v>1</v>
      </c>
      <c r="C317" s="7" t="s">
        <v>2</v>
      </c>
      <c r="D317" s="15">
        <f t="shared" ref="D317:E317" si="186">D318+D319+D320+D321+D322+D323+D324</f>
        <v>680000000</v>
      </c>
      <c r="E317" s="15">
        <f t="shared" si="186"/>
        <v>0</v>
      </c>
      <c r="F317" s="20">
        <f t="shared" si="152"/>
        <v>680000000</v>
      </c>
      <c r="G317" s="20">
        <f t="shared" ref="G317:J317" si="187">G318+G319+G320+G321+G322+G323+G324</f>
        <v>169998000</v>
      </c>
      <c r="H317" s="20">
        <f t="shared" si="187"/>
        <v>169998000</v>
      </c>
      <c r="I317" s="20">
        <f t="shared" si="187"/>
        <v>170002000</v>
      </c>
      <c r="J317" s="20">
        <f t="shared" si="187"/>
        <v>170002000</v>
      </c>
      <c r="K317" s="20">
        <f t="shared" si="153"/>
        <v>5750000</v>
      </c>
      <c r="L317" s="20">
        <f t="shared" ref="L317:O317" si="188">L318+L319+L320+L321+L322+L323+L324</f>
        <v>5750000</v>
      </c>
      <c r="M317" s="20">
        <f t="shared" si="188"/>
        <v>0</v>
      </c>
      <c r="N317" s="20">
        <f t="shared" si="188"/>
        <v>0</v>
      </c>
      <c r="O317" s="20">
        <f t="shared" si="188"/>
        <v>0</v>
      </c>
      <c r="P317" s="5" t="s">
        <v>159</v>
      </c>
      <c r="Q317" s="5" t="s">
        <v>163</v>
      </c>
      <c r="R317" s="33">
        <f t="shared" si="154"/>
        <v>0</v>
      </c>
      <c r="S317" s="36">
        <f t="shared" si="155"/>
        <v>-5750000</v>
      </c>
    </row>
    <row r="318" spans="1:19" ht="19.5" hidden="1" thickTop="1" thickBot="1" x14ac:dyDescent="0.3">
      <c r="A318" s="3" t="str">
        <f t="shared" si="151"/>
        <v>b</v>
      </c>
      <c r="B318" s="1" t="s">
        <v>1</v>
      </c>
      <c r="C318" s="7" t="s">
        <v>3</v>
      </c>
      <c r="D318" s="15">
        <v>0</v>
      </c>
      <c r="E318" s="15">
        <v>0</v>
      </c>
      <c r="F318" s="20">
        <f t="shared" si="152"/>
        <v>0</v>
      </c>
      <c r="G318" s="20"/>
      <c r="H318" s="20"/>
      <c r="I318" s="20"/>
      <c r="J318" s="20"/>
      <c r="K318" s="20">
        <f t="shared" si="153"/>
        <v>0</v>
      </c>
      <c r="L318" s="20"/>
      <c r="M318" s="20"/>
      <c r="N318" s="20"/>
      <c r="O318" s="20"/>
      <c r="P318" s="5" t="s">
        <v>159</v>
      </c>
      <c r="Q318" s="5" t="s">
        <v>163</v>
      </c>
      <c r="R318" s="33">
        <f t="shared" si="154"/>
        <v>0</v>
      </c>
      <c r="S318" s="36">
        <f t="shared" si="155"/>
        <v>0</v>
      </c>
    </row>
    <row r="319" spans="1:19" ht="19.5" thickTop="1" thickBot="1" x14ac:dyDescent="0.3">
      <c r="A319" s="3" t="str">
        <f t="shared" si="151"/>
        <v>a</v>
      </c>
      <c r="B319" s="1" t="s">
        <v>1</v>
      </c>
      <c r="C319" s="7" t="s">
        <v>4</v>
      </c>
      <c r="D319" s="15">
        <v>4200000</v>
      </c>
      <c r="E319" s="15">
        <v>0</v>
      </c>
      <c r="F319" s="20">
        <f t="shared" si="152"/>
        <v>4200000</v>
      </c>
      <c r="G319" s="20">
        <v>1050000</v>
      </c>
      <c r="H319" s="20">
        <v>1050000</v>
      </c>
      <c r="I319" s="20">
        <v>1050000</v>
      </c>
      <c r="J319" s="20">
        <v>1050000</v>
      </c>
      <c r="K319" s="20">
        <f t="shared" si="153"/>
        <v>0</v>
      </c>
      <c r="L319" s="20"/>
      <c r="M319" s="20"/>
      <c r="N319" s="20"/>
      <c r="O319" s="20"/>
      <c r="P319" s="5" t="s">
        <v>159</v>
      </c>
      <c r="Q319" s="5" t="s">
        <v>163</v>
      </c>
      <c r="R319" s="33">
        <f t="shared" si="154"/>
        <v>0</v>
      </c>
      <c r="S319" s="36">
        <f t="shared" si="155"/>
        <v>0</v>
      </c>
    </row>
    <row r="320" spans="1:19" ht="19.5" hidden="1" thickTop="1" thickBot="1" x14ac:dyDescent="0.3">
      <c r="A320" s="3" t="str">
        <f t="shared" si="151"/>
        <v>b</v>
      </c>
      <c r="B320" s="1" t="s">
        <v>1</v>
      </c>
      <c r="C320" s="7" t="s">
        <v>5</v>
      </c>
      <c r="D320" s="15">
        <v>0</v>
      </c>
      <c r="E320" s="15">
        <v>0</v>
      </c>
      <c r="F320" s="20">
        <f t="shared" si="152"/>
        <v>0</v>
      </c>
      <c r="G320" s="20"/>
      <c r="H320" s="20"/>
      <c r="I320" s="20"/>
      <c r="J320" s="20"/>
      <c r="K320" s="20">
        <f t="shared" si="153"/>
        <v>0</v>
      </c>
      <c r="L320" s="20"/>
      <c r="M320" s="20"/>
      <c r="N320" s="20"/>
      <c r="O320" s="20"/>
      <c r="P320" s="5" t="s">
        <v>159</v>
      </c>
      <c r="Q320" s="5" t="s">
        <v>163</v>
      </c>
      <c r="R320" s="33">
        <f t="shared" si="154"/>
        <v>0</v>
      </c>
      <c r="S320" s="36">
        <f t="shared" si="155"/>
        <v>0</v>
      </c>
    </row>
    <row r="321" spans="1:19" ht="19.5" hidden="1" thickTop="1" thickBot="1" x14ac:dyDescent="0.3">
      <c r="A321" s="3" t="str">
        <f t="shared" si="151"/>
        <v>b</v>
      </c>
      <c r="B321" s="1" t="s">
        <v>1</v>
      </c>
      <c r="C321" s="7" t="s">
        <v>6</v>
      </c>
      <c r="D321" s="15">
        <v>0</v>
      </c>
      <c r="E321" s="15">
        <v>0</v>
      </c>
      <c r="F321" s="20">
        <f t="shared" si="152"/>
        <v>0</v>
      </c>
      <c r="G321" s="20"/>
      <c r="H321" s="20"/>
      <c r="I321" s="20"/>
      <c r="J321" s="20"/>
      <c r="K321" s="20">
        <f t="shared" si="153"/>
        <v>0</v>
      </c>
      <c r="L321" s="20"/>
      <c r="M321" s="20"/>
      <c r="N321" s="20"/>
      <c r="O321" s="20"/>
      <c r="P321" s="5" t="s">
        <v>159</v>
      </c>
      <c r="Q321" s="5" t="s">
        <v>163</v>
      </c>
      <c r="R321" s="33">
        <f t="shared" si="154"/>
        <v>0</v>
      </c>
      <c r="S321" s="36">
        <f t="shared" si="155"/>
        <v>0</v>
      </c>
    </row>
    <row r="322" spans="1:19" ht="19.5" hidden="1" thickTop="1" thickBot="1" x14ac:dyDescent="0.3">
      <c r="A322" s="3" t="str">
        <f t="shared" si="151"/>
        <v>b</v>
      </c>
      <c r="B322" s="1" t="s">
        <v>1</v>
      </c>
      <c r="C322" s="7" t="s">
        <v>7</v>
      </c>
      <c r="D322" s="15">
        <v>0</v>
      </c>
      <c r="E322" s="15">
        <v>0</v>
      </c>
      <c r="F322" s="20">
        <f t="shared" si="152"/>
        <v>0</v>
      </c>
      <c r="G322" s="20"/>
      <c r="H322" s="20"/>
      <c r="I322" s="20"/>
      <c r="J322" s="20"/>
      <c r="K322" s="20">
        <f t="shared" si="153"/>
        <v>0</v>
      </c>
      <c r="L322" s="20"/>
      <c r="M322" s="20"/>
      <c r="N322" s="20"/>
      <c r="O322" s="20"/>
      <c r="P322" s="5" t="s">
        <v>159</v>
      </c>
      <c r="Q322" s="5" t="s">
        <v>163</v>
      </c>
      <c r="R322" s="33">
        <f t="shared" si="154"/>
        <v>0</v>
      </c>
      <c r="S322" s="36">
        <f t="shared" si="155"/>
        <v>0</v>
      </c>
    </row>
    <row r="323" spans="1:19" ht="19.5" thickTop="1" thickBot="1" x14ac:dyDescent="0.3">
      <c r="A323" s="3" t="str">
        <f t="shared" si="151"/>
        <v>a</v>
      </c>
      <c r="B323" s="1" t="s">
        <v>1</v>
      </c>
      <c r="C323" s="7" t="s">
        <v>8</v>
      </c>
      <c r="D323" s="15">
        <v>675800000</v>
      </c>
      <c r="E323" s="15">
        <v>0</v>
      </c>
      <c r="F323" s="62">
        <f t="shared" si="152"/>
        <v>675800000</v>
      </c>
      <c r="G323" s="62">
        <v>168948000</v>
      </c>
      <c r="H323" s="62">
        <v>168948000</v>
      </c>
      <c r="I323" s="62">
        <f>168950000+2000</f>
        <v>168952000</v>
      </c>
      <c r="J323" s="62">
        <f>168950000+2000</f>
        <v>168952000</v>
      </c>
      <c r="K323" s="20">
        <f t="shared" si="153"/>
        <v>5750000</v>
      </c>
      <c r="L323" s="20">
        <f>F328/4</f>
        <v>5750000</v>
      </c>
      <c r="M323" s="20"/>
      <c r="N323" s="20"/>
      <c r="O323" s="20"/>
      <c r="P323" s="5" t="s">
        <v>159</v>
      </c>
      <c r="Q323" s="5" t="s">
        <v>163</v>
      </c>
      <c r="R323" s="33">
        <f t="shared" si="154"/>
        <v>0</v>
      </c>
      <c r="S323" s="36">
        <f t="shared" si="155"/>
        <v>-5750000</v>
      </c>
    </row>
    <row r="324" spans="1:19" ht="19.5" hidden="1" thickTop="1" thickBot="1" x14ac:dyDescent="0.3">
      <c r="A324" s="3" t="str">
        <f t="shared" si="151"/>
        <v>b</v>
      </c>
      <c r="B324" s="1" t="s">
        <v>1</v>
      </c>
      <c r="C324" s="7" t="s">
        <v>9</v>
      </c>
      <c r="D324" s="15">
        <v>0</v>
      </c>
      <c r="E324" s="15">
        <v>0</v>
      </c>
      <c r="F324" s="20">
        <f t="shared" si="152"/>
        <v>0</v>
      </c>
      <c r="G324" s="20"/>
      <c r="H324" s="20"/>
      <c r="I324" s="20"/>
      <c r="J324" s="20"/>
      <c r="K324" s="20">
        <f t="shared" si="153"/>
        <v>0</v>
      </c>
      <c r="L324" s="20"/>
      <c r="M324" s="20"/>
      <c r="N324" s="20"/>
      <c r="O324" s="20"/>
      <c r="P324" s="5" t="s">
        <v>159</v>
      </c>
      <c r="Q324" s="5" t="s">
        <v>163</v>
      </c>
      <c r="R324" s="33">
        <f t="shared" si="154"/>
        <v>0</v>
      </c>
      <c r="S324" s="36">
        <f t="shared" si="155"/>
        <v>0</v>
      </c>
    </row>
    <row r="325" spans="1:19" ht="19.5" hidden="1" thickTop="1" thickBot="1" x14ac:dyDescent="0.3">
      <c r="A325" s="3" t="str">
        <f t="shared" ref="A325:A388" si="189">IF((D325+F325+G325+H325+J325+I325)&gt;0,"a","b")</f>
        <v>b</v>
      </c>
      <c r="B325" s="1" t="s">
        <v>1</v>
      </c>
      <c r="C325" s="7" t="s">
        <v>10</v>
      </c>
      <c r="D325" s="15">
        <v>0</v>
      </c>
      <c r="E325" s="15">
        <v>0</v>
      </c>
      <c r="F325" s="20">
        <f t="shared" ref="F325:F388" si="190">G325+H325+I325+J325</f>
        <v>0</v>
      </c>
      <c r="G325" s="20"/>
      <c r="H325" s="20"/>
      <c r="I325" s="20"/>
      <c r="J325" s="20"/>
      <c r="K325" s="20">
        <f t="shared" ref="K325:K388" si="191">L325+M325+N325+O325</f>
        <v>0</v>
      </c>
      <c r="L325" s="20"/>
      <c r="M325" s="20"/>
      <c r="N325" s="20"/>
      <c r="O325" s="20"/>
      <c r="P325" s="5" t="s">
        <v>159</v>
      </c>
      <c r="Q325" s="5" t="s">
        <v>163</v>
      </c>
      <c r="R325" s="33">
        <f t="shared" ref="R325:R388" si="192">D325-F325</f>
        <v>0</v>
      </c>
      <c r="S325" s="36">
        <f t="shared" ref="S325:S388" si="193">E325-K325</f>
        <v>0</v>
      </c>
    </row>
    <row r="326" spans="1:19" ht="19.5" hidden="1" thickTop="1" thickBot="1" x14ac:dyDescent="0.3">
      <c r="A326" s="3" t="str">
        <f t="shared" si="189"/>
        <v>b</v>
      </c>
      <c r="B326" s="1" t="s">
        <v>1</v>
      </c>
      <c r="C326" s="7" t="s">
        <v>11</v>
      </c>
      <c r="D326" s="15">
        <v>0</v>
      </c>
      <c r="E326" s="15">
        <v>0</v>
      </c>
      <c r="F326" s="20">
        <f t="shared" si="190"/>
        <v>0</v>
      </c>
      <c r="G326" s="20"/>
      <c r="H326" s="20"/>
      <c r="I326" s="20"/>
      <c r="J326" s="20"/>
      <c r="K326" s="20">
        <f t="shared" si="191"/>
        <v>0</v>
      </c>
      <c r="L326" s="20"/>
      <c r="M326" s="20"/>
      <c r="N326" s="20"/>
      <c r="O326" s="20"/>
      <c r="P326" s="5" t="s">
        <v>159</v>
      </c>
      <c r="Q326" s="5" t="s">
        <v>163</v>
      </c>
      <c r="R326" s="33">
        <f t="shared" si="192"/>
        <v>0</v>
      </c>
      <c r="S326" s="36">
        <f t="shared" si="193"/>
        <v>0</v>
      </c>
    </row>
    <row r="327" spans="1:19" ht="19.5" hidden="1" thickTop="1" thickBot="1" x14ac:dyDescent="0.3">
      <c r="A327" s="3" t="str">
        <f t="shared" si="189"/>
        <v>b</v>
      </c>
      <c r="B327" s="1"/>
      <c r="C327" s="7" t="s">
        <v>12</v>
      </c>
      <c r="D327" s="15">
        <v>0</v>
      </c>
      <c r="E327" s="15">
        <v>0</v>
      </c>
      <c r="F327" s="20">
        <f t="shared" si="190"/>
        <v>0</v>
      </c>
      <c r="G327" s="20"/>
      <c r="H327" s="20"/>
      <c r="I327" s="20"/>
      <c r="J327" s="20"/>
      <c r="K327" s="20">
        <f t="shared" si="191"/>
        <v>0</v>
      </c>
      <c r="L327" s="20"/>
      <c r="M327" s="20"/>
      <c r="N327" s="20"/>
      <c r="O327" s="20"/>
      <c r="P327" s="5" t="s">
        <v>159</v>
      </c>
      <c r="Q327" s="5" t="s">
        <v>163</v>
      </c>
      <c r="R327" s="33">
        <f t="shared" si="192"/>
        <v>0</v>
      </c>
      <c r="S327" s="36">
        <f t="shared" si="193"/>
        <v>0</v>
      </c>
    </row>
    <row r="328" spans="1:19" ht="31.5" thickTop="1" thickBot="1" x14ac:dyDescent="0.3">
      <c r="A328" s="3" t="str">
        <f t="shared" si="189"/>
        <v>a</v>
      </c>
      <c r="B328" s="35" t="s">
        <v>66</v>
      </c>
      <c r="C328" s="9" t="s">
        <v>67</v>
      </c>
      <c r="D328" s="14">
        <f t="shared" ref="D328:E328" si="194">D329+D337+D338+D339</f>
        <v>23000000</v>
      </c>
      <c r="E328" s="14">
        <f t="shared" si="194"/>
        <v>0</v>
      </c>
      <c r="F328" s="19">
        <f t="shared" si="190"/>
        <v>23000000</v>
      </c>
      <c r="G328" s="19">
        <f t="shared" ref="G328:J328" si="195">G329+G337+G338+G339</f>
        <v>5541600</v>
      </c>
      <c r="H328" s="19">
        <f t="shared" si="195"/>
        <v>6764600</v>
      </c>
      <c r="I328" s="19">
        <f t="shared" si="195"/>
        <v>5987000</v>
      </c>
      <c r="J328" s="19">
        <f t="shared" si="195"/>
        <v>4706800</v>
      </c>
      <c r="K328" s="19">
        <f t="shared" si="191"/>
        <v>0</v>
      </c>
      <c r="L328" s="19">
        <f t="shared" ref="L328:O328" si="196">L329+L337+L338+L339</f>
        <v>0</v>
      </c>
      <c r="M328" s="19">
        <f t="shared" si="196"/>
        <v>0</v>
      </c>
      <c r="N328" s="19">
        <f t="shared" si="196"/>
        <v>0</v>
      </c>
      <c r="O328" s="19">
        <f t="shared" si="196"/>
        <v>0</v>
      </c>
      <c r="P328" s="5" t="s">
        <v>159</v>
      </c>
      <c r="Q328" s="5" t="s">
        <v>163</v>
      </c>
      <c r="R328" s="33">
        <f t="shared" si="192"/>
        <v>0</v>
      </c>
      <c r="S328" s="36">
        <f t="shared" si="193"/>
        <v>0</v>
      </c>
    </row>
    <row r="329" spans="1:19" ht="19.5" thickTop="1" thickBot="1" x14ac:dyDescent="0.3">
      <c r="A329" s="3" t="str">
        <f t="shared" si="189"/>
        <v>a</v>
      </c>
      <c r="B329" s="1" t="s">
        <v>1</v>
      </c>
      <c r="C329" s="7" t="s">
        <v>2</v>
      </c>
      <c r="D329" s="15">
        <f>D330+D331+D332+D333+D334+D335+D336</f>
        <v>23000000</v>
      </c>
      <c r="E329" s="15">
        <f>E330+E331+E332+E333+E334+E335+E336</f>
        <v>0</v>
      </c>
      <c r="F329" s="20">
        <f t="shared" si="190"/>
        <v>23000000</v>
      </c>
      <c r="G329" s="20">
        <f t="shared" ref="G329:J329" si="197">G330+G331+G332+G333+G334+G335+G336</f>
        <v>5541600</v>
      </c>
      <c r="H329" s="20">
        <f t="shared" si="197"/>
        <v>6764600</v>
      </c>
      <c r="I329" s="20">
        <f t="shared" si="197"/>
        <v>5987000</v>
      </c>
      <c r="J329" s="20">
        <f t="shared" si="197"/>
        <v>4706800</v>
      </c>
      <c r="K329" s="20">
        <f t="shared" si="191"/>
        <v>0</v>
      </c>
      <c r="L329" s="20">
        <f t="shared" ref="L329:O329" si="198">L330+L331+L332+L333+L334+L335+L336</f>
        <v>0</v>
      </c>
      <c r="M329" s="20">
        <f t="shared" si="198"/>
        <v>0</v>
      </c>
      <c r="N329" s="20">
        <f t="shared" si="198"/>
        <v>0</v>
      </c>
      <c r="O329" s="20">
        <f t="shared" si="198"/>
        <v>0</v>
      </c>
      <c r="P329" s="5" t="s">
        <v>159</v>
      </c>
      <c r="Q329" s="5" t="s">
        <v>163</v>
      </c>
      <c r="R329" s="33">
        <f t="shared" si="192"/>
        <v>0</v>
      </c>
      <c r="S329" s="36">
        <f t="shared" si="193"/>
        <v>0</v>
      </c>
    </row>
    <row r="330" spans="1:19" ht="19.5" hidden="1" thickTop="1" thickBot="1" x14ac:dyDescent="0.3">
      <c r="A330" s="3" t="str">
        <f t="shared" si="189"/>
        <v>b</v>
      </c>
      <c r="B330" s="1" t="s">
        <v>1</v>
      </c>
      <c r="C330" s="7" t="s">
        <v>3</v>
      </c>
      <c r="D330" s="15">
        <f>D342+D354+D366+D378+D390+D402+D414+D426+D438+D450+D462+D474+D486+D498+D510</f>
        <v>0</v>
      </c>
      <c r="E330" s="15">
        <f>E342+E354+E366+E378+E390+E402+E414+E426+E438+E450+E462+E474+E486+E498+E510</f>
        <v>0</v>
      </c>
      <c r="F330" s="20">
        <f t="shared" si="190"/>
        <v>0</v>
      </c>
      <c r="G330" s="20">
        <f t="shared" ref="G330:J339" si="199">G342+G354+G366+G378+G390+G402+G414+G426+G438+G450+G462+G474+G486+G498+G510</f>
        <v>0</v>
      </c>
      <c r="H330" s="20">
        <f t="shared" si="199"/>
        <v>0</v>
      </c>
      <c r="I330" s="20">
        <f t="shared" si="199"/>
        <v>0</v>
      </c>
      <c r="J330" s="20">
        <f t="shared" si="199"/>
        <v>0</v>
      </c>
      <c r="K330" s="20">
        <f t="shared" si="191"/>
        <v>0</v>
      </c>
      <c r="L330" s="20">
        <f t="shared" ref="L330:O339" si="200">L342+L354+L366+L378+L390+L402+L414+L426+L438+L450+L462+L474+L486+L498+L510</f>
        <v>0</v>
      </c>
      <c r="M330" s="20">
        <f t="shared" si="200"/>
        <v>0</v>
      </c>
      <c r="N330" s="20">
        <f t="shared" si="200"/>
        <v>0</v>
      </c>
      <c r="O330" s="20">
        <f t="shared" si="200"/>
        <v>0</v>
      </c>
      <c r="P330" s="5" t="s">
        <v>159</v>
      </c>
      <c r="Q330" s="5" t="s">
        <v>163</v>
      </c>
      <c r="R330" s="33">
        <f t="shared" si="192"/>
        <v>0</v>
      </c>
      <c r="S330" s="36">
        <f t="shared" si="193"/>
        <v>0</v>
      </c>
    </row>
    <row r="331" spans="1:19" ht="19.5" thickTop="1" thickBot="1" x14ac:dyDescent="0.3">
      <c r="A331" s="3" t="str">
        <f t="shared" si="189"/>
        <v>a</v>
      </c>
      <c r="B331" s="1" t="s">
        <v>1</v>
      </c>
      <c r="C331" s="7" t="s">
        <v>4</v>
      </c>
      <c r="D331" s="15">
        <f t="shared" ref="D331:E339" si="201">D343+D355+D367+D379+D391+D403+D415+D427+D439+D451+D463+D475+D487+D499+D511</f>
        <v>760000</v>
      </c>
      <c r="E331" s="15">
        <f t="shared" si="201"/>
        <v>0</v>
      </c>
      <c r="F331" s="20">
        <f t="shared" si="190"/>
        <v>760000</v>
      </c>
      <c r="G331" s="20">
        <f t="shared" si="199"/>
        <v>190000</v>
      </c>
      <c r="H331" s="20">
        <f t="shared" si="199"/>
        <v>190000</v>
      </c>
      <c r="I331" s="20">
        <f t="shared" si="199"/>
        <v>190000</v>
      </c>
      <c r="J331" s="20">
        <f t="shared" si="199"/>
        <v>190000</v>
      </c>
      <c r="K331" s="20">
        <f t="shared" si="191"/>
        <v>0</v>
      </c>
      <c r="L331" s="20">
        <f t="shared" si="200"/>
        <v>0</v>
      </c>
      <c r="M331" s="20">
        <f t="shared" si="200"/>
        <v>0</v>
      </c>
      <c r="N331" s="20">
        <f t="shared" si="200"/>
        <v>0</v>
      </c>
      <c r="O331" s="20">
        <f t="shared" si="200"/>
        <v>0</v>
      </c>
      <c r="P331" s="5" t="s">
        <v>159</v>
      </c>
      <c r="Q331" s="5" t="s">
        <v>163</v>
      </c>
      <c r="R331" s="33">
        <f t="shared" si="192"/>
        <v>0</v>
      </c>
      <c r="S331" s="36">
        <f t="shared" si="193"/>
        <v>0</v>
      </c>
    </row>
    <row r="332" spans="1:19" ht="19.5" hidden="1" thickTop="1" thickBot="1" x14ac:dyDescent="0.3">
      <c r="A332" s="3" t="str">
        <f t="shared" si="189"/>
        <v>b</v>
      </c>
      <c r="B332" s="1" t="s">
        <v>1</v>
      </c>
      <c r="C332" s="7" t="s">
        <v>5</v>
      </c>
      <c r="D332" s="15">
        <f t="shared" si="201"/>
        <v>0</v>
      </c>
      <c r="E332" s="15">
        <f t="shared" si="201"/>
        <v>0</v>
      </c>
      <c r="F332" s="20">
        <f t="shared" si="190"/>
        <v>0</v>
      </c>
      <c r="G332" s="20">
        <f t="shared" si="199"/>
        <v>0</v>
      </c>
      <c r="H332" s="20">
        <f t="shared" si="199"/>
        <v>0</v>
      </c>
      <c r="I332" s="20">
        <f t="shared" si="199"/>
        <v>0</v>
      </c>
      <c r="J332" s="20">
        <f t="shared" si="199"/>
        <v>0</v>
      </c>
      <c r="K332" s="20">
        <f t="shared" si="191"/>
        <v>0</v>
      </c>
      <c r="L332" s="20">
        <f t="shared" si="200"/>
        <v>0</v>
      </c>
      <c r="M332" s="20">
        <f t="shared" si="200"/>
        <v>0</v>
      </c>
      <c r="N332" s="20">
        <f t="shared" si="200"/>
        <v>0</v>
      </c>
      <c r="O332" s="20">
        <f t="shared" si="200"/>
        <v>0</v>
      </c>
      <c r="P332" s="5" t="s">
        <v>159</v>
      </c>
      <c r="Q332" s="5" t="s">
        <v>163</v>
      </c>
      <c r="R332" s="33">
        <f t="shared" si="192"/>
        <v>0</v>
      </c>
      <c r="S332" s="36">
        <f t="shared" si="193"/>
        <v>0</v>
      </c>
    </row>
    <row r="333" spans="1:19" ht="19.5" hidden="1" thickTop="1" thickBot="1" x14ac:dyDescent="0.3">
      <c r="A333" s="3" t="str">
        <f t="shared" si="189"/>
        <v>b</v>
      </c>
      <c r="B333" s="1" t="s">
        <v>1</v>
      </c>
      <c r="C333" s="7" t="s">
        <v>6</v>
      </c>
      <c r="D333" s="15">
        <f t="shared" si="201"/>
        <v>0</v>
      </c>
      <c r="E333" s="15">
        <f t="shared" si="201"/>
        <v>0</v>
      </c>
      <c r="F333" s="20">
        <f t="shared" si="190"/>
        <v>0</v>
      </c>
      <c r="G333" s="20">
        <f t="shared" si="199"/>
        <v>0</v>
      </c>
      <c r="H333" s="20">
        <f t="shared" si="199"/>
        <v>0</v>
      </c>
      <c r="I333" s="20">
        <f t="shared" si="199"/>
        <v>0</v>
      </c>
      <c r="J333" s="20">
        <f t="shared" si="199"/>
        <v>0</v>
      </c>
      <c r="K333" s="20">
        <f t="shared" si="191"/>
        <v>0</v>
      </c>
      <c r="L333" s="20">
        <f t="shared" si="200"/>
        <v>0</v>
      </c>
      <c r="M333" s="20">
        <f t="shared" si="200"/>
        <v>0</v>
      </c>
      <c r="N333" s="20">
        <f t="shared" si="200"/>
        <v>0</v>
      </c>
      <c r="O333" s="20">
        <f t="shared" si="200"/>
        <v>0</v>
      </c>
      <c r="P333" s="5" t="s">
        <v>159</v>
      </c>
      <c r="Q333" s="5" t="s">
        <v>163</v>
      </c>
      <c r="R333" s="33">
        <f t="shared" si="192"/>
        <v>0</v>
      </c>
      <c r="S333" s="36">
        <f t="shared" si="193"/>
        <v>0</v>
      </c>
    </row>
    <row r="334" spans="1:19" ht="19.5" hidden="1" thickTop="1" thickBot="1" x14ac:dyDescent="0.3">
      <c r="A334" s="3" t="str">
        <f t="shared" si="189"/>
        <v>b</v>
      </c>
      <c r="B334" s="1" t="s">
        <v>1</v>
      </c>
      <c r="C334" s="7" t="s">
        <v>7</v>
      </c>
      <c r="D334" s="15">
        <f t="shared" si="201"/>
        <v>0</v>
      </c>
      <c r="E334" s="15">
        <f t="shared" si="201"/>
        <v>0</v>
      </c>
      <c r="F334" s="20">
        <f t="shared" si="190"/>
        <v>0</v>
      </c>
      <c r="G334" s="20">
        <f t="shared" si="199"/>
        <v>0</v>
      </c>
      <c r="H334" s="20">
        <f t="shared" si="199"/>
        <v>0</v>
      </c>
      <c r="I334" s="20">
        <f t="shared" si="199"/>
        <v>0</v>
      </c>
      <c r="J334" s="20">
        <f t="shared" si="199"/>
        <v>0</v>
      </c>
      <c r="K334" s="20">
        <f t="shared" si="191"/>
        <v>0</v>
      </c>
      <c r="L334" s="20">
        <f t="shared" si="200"/>
        <v>0</v>
      </c>
      <c r="M334" s="20">
        <f t="shared" si="200"/>
        <v>0</v>
      </c>
      <c r="N334" s="20">
        <f t="shared" si="200"/>
        <v>0</v>
      </c>
      <c r="O334" s="20">
        <f t="shared" si="200"/>
        <v>0</v>
      </c>
      <c r="P334" s="5" t="s">
        <v>159</v>
      </c>
      <c r="Q334" s="5" t="s">
        <v>163</v>
      </c>
      <c r="R334" s="33">
        <f t="shared" si="192"/>
        <v>0</v>
      </c>
      <c r="S334" s="36">
        <f t="shared" si="193"/>
        <v>0</v>
      </c>
    </row>
    <row r="335" spans="1:19" ht="19.5" thickTop="1" thickBot="1" x14ac:dyDescent="0.3">
      <c r="A335" s="3" t="str">
        <f t="shared" si="189"/>
        <v>a</v>
      </c>
      <c r="B335" s="1" t="s">
        <v>1</v>
      </c>
      <c r="C335" s="7" t="s">
        <v>8</v>
      </c>
      <c r="D335" s="15">
        <f t="shared" si="201"/>
        <v>19990000</v>
      </c>
      <c r="E335" s="15">
        <f t="shared" si="201"/>
        <v>0</v>
      </c>
      <c r="F335" s="20">
        <f t="shared" si="190"/>
        <v>19990000</v>
      </c>
      <c r="G335" s="20">
        <f t="shared" si="199"/>
        <v>5051600</v>
      </c>
      <c r="H335" s="20">
        <f t="shared" si="199"/>
        <v>5324600</v>
      </c>
      <c r="I335" s="20">
        <f t="shared" si="199"/>
        <v>5197000</v>
      </c>
      <c r="J335" s="20">
        <f t="shared" si="199"/>
        <v>4416800</v>
      </c>
      <c r="K335" s="20">
        <f t="shared" si="191"/>
        <v>0</v>
      </c>
      <c r="L335" s="20">
        <f t="shared" si="200"/>
        <v>0</v>
      </c>
      <c r="M335" s="20">
        <f t="shared" si="200"/>
        <v>0</v>
      </c>
      <c r="N335" s="20">
        <f t="shared" si="200"/>
        <v>0</v>
      </c>
      <c r="O335" s="20">
        <f t="shared" si="200"/>
        <v>0</v>
      </c>
      <c r="P335" s="5" t="s">
        <v>159</v>
      </c>
      <c r="Q335" s="5" t="s">
        <v>163</v>
      </c>
      <c r="R335" s="33">
        <f t="shared" si="192"/>
        <v>0</v>
      </c>
      <c r="S335" s="36">
        <f t="shared" si="193"/>
        <v>0</v>
      </c>
    </row>
    <row r="336" spans="1:19" ht="19.5" thickTop="1" thickBot="1" x14ac:dyDescent="0.3">
      <c r="A336" s="3" t="str">
        <f t="shared" si="189"/>
        <v>a</v>
      </c>
      <c r="B336" s="1" t="s">
        <v>1</v>
      </c>
      <c r="C336" s="7" t="s">
        <v>9</v>
      </c>
      <c r="D336" s="15">
        <f t="shared" si="201"/>
        <v>2250000</v>
      </c>
      <c r="E336" s="15">
        <f t="shared" si="201"/>
        <v>0</v>
      </c>
      <c r="F336" s="20">
        <f t="shared" si="190"/>
        <v>2250000</v>
      </c>
      <c r="G336" s="20">
        <f t="shared" si="199"/>
        <v>300000</v>
      </c>
      <c r="H336" s="20">
        <f t="shared" si="199"/>
        <v>1250000</v>
      </c>
      <c r="I336" s="20">
        <f t="shared" si="199"/>
        <v>600000</v>
      </c>
      <c r="J336" s="20">
        <f t="shared" si="199"/>
        <v>100000</v>
      </c>
      <c r="K336" s="20">
        <f t="shared" si="191"/>
        <v>0</v>
      </c>
      <c r="L336" s="20">
        <f t="shared" si="200"/>
        <v>0</v>
      </c>
      <c r="M336" s="20">
        <f t="shared" si="200"/>
        <v>0</v>
      </c>
      <c r="N336" s="20">
        <f t="shared" si="200"/>
        <v>0</v>
      </c>
      <c r="O336" s="20">
        <f t="shared" si="200"/>
        <v>0</v>
      </c>
      <c r="P336" s="5" t="s">
        <v>159</v>
      </c>
      <c r="Q336" s="5" t="s">
        <v>163</v>
      </c>
      <c r="R336" s="33">
        <f t="shared" si="192"/>
        <v>0</v>
      </c>
      <c r="S336" s="36">
        <f t="shared" si="193"/>
        <v>0</v>
      </c>
    </row>
    <row r="337" spans="1:19" ht="19.5" hidden="1" thickTop="1" thickBot="1" x14ac:dyDescent="0.3">
      <c r="A337" s="3" t="str">
        <f t="shared" si="189"/>
        <v>b</v>
      </c>
      <c r="B337" s="1" t="s">
        <v>1</v>
      </c>
      <c r="C337" s="7" t="s">
        <v>10</v>
      </c>
      <c r="D337" s="15">
        <f t="shared" si="201"/>
        <v>0</v>
      </c>
      <c r="E337" s="15">
        <f t="shared" si="201"/>
        <v>0</v>
      </c>
      <c r="F337" s="20">
        <f t="shared" si="190"/>
        <v>0</v>
      </c>
      <c r="G337" s="20">
        <f t="shared" si="199"/>
        <v>0</v>
      </c>
      <c r="H337" s="20">
        <f t="shared" si="199"/>
        <v>0</v>
      </c>
      <c r="I337" s="20">
        <f t="shared" si="199"/>
        <v>0</v>
      </c>
      <c r="J337" s="20">
        <f t="shared" si="199"/>
        <v>0</v>
      </c>
      <c r="K337" s="20">
        <f t="shared" si="191"/>
        <v>0</v>
      </c>
      <c r="L337" s="20">
        <f t="shared" si="200"/>
        <v>0</v>
      </c>
      <c r="M337" s="20">
        <f t="shared" si="200"/>
        <v>0</v>
      </c>
      <c r="N337" s="20">
        <f t="shared" si="200"/>
        <v>0</v>
      </c>
      <c r="O337" s="20">
        <f t="shared" si="200"/>
        <v>0</v>
      </c>
      <c r="P337" s="5" t="s">
        <v>159</v>
      </c>
      <c r="Q337" s="5" t="s">
        <v>163</v>
      </c>
      <c r="R337" s="33">
        <f t="shared" si="192"/>
        <v>0</v>
      </c>
      <c r="S337" s="36">
        <f t="shared" si="193"/>
        <v>0</v>
      </c>
    </row>
    <row r="338" spans="1:19" ht="19.5" hidden="1" thickTop="1" thickBot="1" x14ac:dyDescent="0.3">
      <c r="A338" s="3" t="str">
        <f t="shared" si="189"/>
        <v>b</v>
      </c>
      <c r="B338" s="1" t="s">
        <v>1</v>
      </c>
      <c r="C338" s="7" t="s">
        <v>11</v>
      </c>
      <c r="D338" s="15">
        <f t="shared" si="201"/>
        <v>0</v>
      </c>
      <c r="E338" s="15">
        <f t="shared" si="201"/>
        <v>0</v>
      </c>
      <c r="F338" s="20">
        <f t="shared" si="190"/>
        <v>0</v>
      </c>
      <c r="G338" s="20">
        <f t="shared" si="199"/>
        <v>0</v>
      </c>
      <c r="H338" s="20">
        <f t="shared" si="199"/>
        <v>0</v>
      </c>
      <c r="I338" s="20">
        <f t="shared" si="199"/>
        <v>0</v>
      </c>
      <c r="J338" s="20">
        <f t="shared" si="199"/>
        <v>0</v>
      </c>
      <c r="K338" s="20">
        <f t="shared" si="191"/>
        <v>0</v>
      </c>
      <c r="L338" s="20">
        <f t="shared" si="200"/>
        <v>0</v>
      </c>
      <c r="M338" s="20">
        <f t="shared" si="200"/>
        <v>0</v>
      </c>
      <c r="N338" s="20">
        <f t="shared" si="200"/>
        <v>0</v>
      </c>
      <c r="O338" s="20">
        <f t="shared" si="200"/>
        <v>0</v>
      </c>
      <c r="P338" s="5" t="s">
        <v>159</v>
      </c>
      <c r="Q338" s="5" t="s">
        <v>163</v>
      </c>
      <c r="R338" s="33">
        <f t="shared" si="192"/>
        <v>0</v>
      </c>
      <c r="S338" s="36">
        <f t="shared" si="193"/>
        <v>0</v>
      </c>
    </row>
    <row r="339" spans="1:19" ht="19.5" hidden="1" thickTop="1" thickBot="1" x14ac:dyDescent="0.3">
      <c r="A339" s="3" t="str">
        <f t="shared" si="189"/>
        <v>b</v>
      </c>
      <c r="B339" s="1" t="s">
        <v>1</v>
      </c>
      <c r="C339" s="7" t="s">
        <v>12</v>
      </c>
      <c r="D339" s="15">
        <f t="shared" si="201"/>
        <v>0</v>
      </c>
      <c r="E339" s="15">
        <f t="shared" si="201"/>
        <v>0</v>
      </c>
      <c r="F339" s="20">
        <f t="shared" si="190"/>
        <v>0</v>
      </c>
      <c r="G339" s="20">
        <f t="shared" si="199"/>
        <v>0</v>
      </c>
      <c r="H339" s="20">
        <f t="shared" si="199"/>
        <v>0</v>
      </c>
      <c r="I339" s="20">
        <f t="shared" si="199"/>
        <v>0</v>
      </c>
      <c r="J339" s="20">
        <f t="shared" si="199"/>
        <v>0</v>
      </c>
      <c r="K339" s="20">
        <f t="shared" si="191"/>
        <v>0</v>
      </c>
      <c r="L339" s="20">
        <f t="shared" si="200"/>
        <v>0</v>
      </c>
      <c r="M339" s="20">
        <f t="shared" si="200"/>
        <v>0</v>
      </c>
      <c r="N339" s="20">
        <f t="shared" si="200"/>
        <v>0</v>
      </c>
      <c r="O339" s="20">
        <f t="shared" si="200"/>
        <v>0</v>
      </c>
      <c r="P339" s="5" t="s">
        <v>159</v>
      </c>
      <c r="Q339" s="5" t="s">
        <v>163</v>
      </c>
      <c r="R339" s="33">
        <f t="shared" si="192"/>
        <v>0</v>
      </c>
      <c r="S339" s="36">
        <f t="shared" si="193"/>
        <v>0</v>
      </c>
    </row>
    <row r="340" spans="1:19" ht="61.5" thickTop="1" thickBot="1" x14ac:dyDescent="0.3">
      <c r="A340" s="3" t="str">
        <f t="shared" si="189"/>
        <v>a</v>
      </c>
      <c r="B340" s="35" t="s">
        <v>68</v>
      </c>
      <c r="C340" s="9" t="s">
        <v>189</v>
      </c>
      <c r="D340" s="14">
        <f t="shared" ref="D340:E340" si="202">D341+D349+D350+D351</f>
        <v>2500000</v>
      </c>
      <c r="E340" s="14">
        <f t="shared" si="202"/>
        <v>0</v>
      </c>
      <c r="F340" s="19">
        <f t="shared" si="190"/>
        <v>2500000</v>
      </c>
      <c r="G340" s="19">
        <f t="shared" ref="G340:J340" si="203">G341+G349+G350+G351</f>
        <v>625000</v>
      </c>
      <c r="H340" s="19">
        <f t="shared" si="203"/>
        <v>625000</v>
      </c>
      <c r="I340" s="19">
        <f t="shared" si="203"/>
        <v>625000</v>
      </c>
      <c r="J340" s="19">
        <f t="shared" si="203"/>
        <v>625000</v>
      </c>
      <c r="K340" s="19">
        <f t="shared" si="191"/>
        <v>0</v>
      </c>
      <c r="L340" s="19">
        <f t="shared" ref="L340:O340" si="204">L341+L349+L350+L351</f>
        <v>0</v>
      </c>
      <c r="M340" s="19">
        <f t="shared" si="204"/>
        <v>0</v>
      </c>
      <c r="N340" s="19">
        <f t="shared" si="204"/>
        <v>0</v>
      </c>
      <c r="O340" s="19">
        <f t="shared" si="204"/>
        <v>0</v>
      </c>
      <c r="P340" s="5" t="s">
        <v>159</v>
      </c>
      <c r="Q340" s="5" t="s">
        <v>163</v>
      </c>
      <c r="R340" s="33">
        <f t="shared" si="192"/>
        <v>0</v>
      </c>
      <c r="S340" s="36">
        <f t="shared" si="193"/>
        <v>0</v>
      </c>
    </row>
    <row r="341" spans="1:19" ht="19.5" thickTop="1" thickBot="1" x14ac:dyDescent="0.3">
      <c r="A341" s="3" t="str">
        <f t="shared" si="189"/>
        <v>a</v>
      </c>
      <c r="B341" s="1" t="s">
        <v>1</v>
      </c>
      <c r="C341" s="7" t="s">
        <v>2</v>
      </c>
      <c r="D341" s="15">
        <f t="shared" ref="D341:E341" si="205">D342+D343+D344+D345+D346+D347+D348</f>
        <v>2500000</v>
      </c>
      <c r="E341" s="15">
        <f t="shared" si="205"/>
        <v>0</v>
      </c>
      <c r="F341" s="20">
        <f t="shared" si="190"/>
        <v>2500000</v>
      </c>
      <c r="G341" s="20">
        <f t="shared" ref="G341:J341" si="206">G342+G343+G344+G345+G346+G347+G348</f>
        <v>625000</v>
      </c>
      <c r="H341" s="20">
        <f t="shared" si="206"/>
        <v>625000</v>
      </c>
      <c r="I341" s="20">
        <f t="shared" si="206"/>
        <v>625000</v>
      </c>
      <c r="J341" s="20">
        <f t="shared" si="206"/>
        <v>625000</v>
      </c>
      <c r="K341" s="20">
        <f t="shared" si="191"/>
        <v>0</v>
      </c>
      <c r="L341" s="20">
        <f t="shared" ref="L341:O341" si="207">L342+L343+L344+L345+L346+L347+L348</f>
        <v>0</v>
      </c>
      <c r="M341" s="20">
        <f t="shared" si="207"/>
        <v>0</v>
      </c>
      <c r="N341" s="20">
        <f t="shared" si="207"/>
        <v>0</v>
      </c>
      <c r="O341" s="20">
        <f t="shared" si="207"/>
        <v>0</v>
      </c>
      <c r="P341" s="5" t="s">
        <v>159</v>
      </c>
      <c r="Q341" s="5" t="s">
        <v>163</v>
      </c>
      <c r="R341" s="33">
        <f t="shared" si="192"/>
        <v>0</v>
      </c>
      <c r="S341" s="36">
        <f t="shared" si="193"/>
        <v>0</v>
      </c>
    </row>
    <row r="342" spans="1:19" ht="19.5" hidden="1" thickTop="1" thickBot="1" x14ac:dyDescent="0.3">
      <c r="A342" s="3" t="str">
        <f t="shared" si="189"/>
        <v>b</v>
      </c>
      <c r="B342" s="1" t="s">
        <v>1</v>
      </c>
      <c r="C342" s="7" t="s">
        <v>3</v>
      </c>
      <c r="D342" s="16">
        <v>0</v>
      </c>
      <c r="E342" s="16">
        <v>0</v>
      </c>
      <c r="F342" s="22">
        <f t="shared" si="190"/>
        <v>0</v>
      </c>
      <c r="G342" s="22"/>
      <c r="H342" s="22"/>
      <c r="I342" s="21"/>
      <c r="J342" s="22"/>
      <c r="K342" s="22">
        <f t="shared" si="191"/>
        <v>0</v>
      </c>
      <c r="L342" s="22"/>
      <c r="M342" s="22"/>
      <c r="N342" s="21"/>
      <c r="O342" s="22"/>
      <c r="Q342" s="5" t="s">
        <v>163</v>
      </c>
      <c r="R342" s="33">
        <f t="shared" si="192"/>
        <v>0</v>
      </c>
      <c r="S342" s="36">
        <f t="shared" si="193"/>
        <v>0</v>
      </c>
    </row>
    <row r="343" spans="1:19" ht="19.5" hidden="1" thickTop="1" thickBot="1" x14ac:dyDescent="0.3">
      <c r="A343" s="3" t="str">
        <f t="shared" si="189"/>
        <v>b</v>
      </c>
      <c r="B343" s="1" t="s">
        <v>1</v>
      </c>
      <c r="C343" s="7" t="s">
        <v>4</v>
      </c>
      <c r="D343" s="16">
        <v>0</v>
      </c>
      <c r="E343" s="16">
        <v>0</v>
      </c>
      <c r="F343" s="22">
        <f t="shared" si="190"/>
        <v>0</v>
      </c>
      <c r="G343" s="22"/>
      <c r="H343" s="22"/>
      <c r="I343" s="21"/>
      <c r="J343" s="22"/>
      <c r="K343" s="22">
        <f t="shared" si="191"/>
        <v>0</v>
      </c>
      <c r="L343" s="22"/>
      <c r="M343" s="22"/>
      <c r="N343" s="21"/>
      <c r="O343" s="22"/>
      <c r="Q343" s="5" t="s">
        <v>163</v>
      </c>
      <c r="R343" s="33">
        <f t="shared" si="192"/>
        <v>0</v>
      </c>
      <c r="S343" s="36">
        <f t="shared" si="193"/>
        <v>0</v>
      </c>
    </row>
    <row r="344" spans="1:19" ht="19.5" hidden="1" thickTop="1" thickBot="1" x14ac:dyDescent="0.3">
      <c r="A344" s="3" t="str">
        <f t="shared" si="189"/>
        <v>b</v>
      </c>
      <c r="B344" s="1" t="s">
        <v>1</v>
      </c>
      <c r="C344" s="7" t="s">
        <v>5</v>
      </c>
      <c r="D344" s="16">
        <v>0</v>
      </c>
      <c r="E344" s="16">
        <v>0</v>
      </c>
      <c r="F344" s="22">
        <f t="shared" si="190"/>
        <v>0</v>
      </c>
      <c r="G344" s="22"/>
      <c r="H344" s="22"/>
      <c r="I344" s="21"/>
      <c r="J344" s="22"/>
      <c r="K344" s="22">
        <f t="shared" si="191"/>
        <v>0</v>
      </c>
      <c r="L344" s="22"/>
      <c r="M344" s="22"/>
      <c r="N344" s="21"/>
      <c r="O344" s="22"/>
      <c r="Q344" s="5" t="s">
        <v>163</v>
      </c>
      <c r="R344" s="33">
        <f t="shared" si="192"/>
        <v>0</v>
      </c>
      <c r="S344" s="36">
        <f t="shared" si="193"/>
        <v>0</v>
      </c>
    </row>
    <row r="345" spans="1:19" ht="19.5" hidden="1" thickTop="1" thickBot="1" x14ac:dyDescent="0.3">
      <c r="A345" s="3" t="str">
        <f t="shared" si="189"/>
        <v>b</v>
      </c>
      <c r="B345" s="1" t="s">
        <v>1</v>
      </c>
      <c r="C345" s="7" t="s">
        <v>6</v>
      </c>
      <c r="D345" s="16">
        <v>0</v>
      </c>
      <c r="E345" s="16">
        <v>0</v>
      </c>
      <c r="F345" s="22">
        <f t="shared" si="190"/>
        <v>0</v>
      </c>
      <c r="G345" s="22"/>
      <c r="H345" s="22"/>
      <c r="I345" s="21"/>
      <c r="J345" s="22"/>
      <c r="K345" s="22">
        <f t="shared" si="191"/>
        <v>0</v>
      </c>
      <c r="L345" s="22"/>
      <c r="M345" s="22"/>
      <c r="N345" s="21"/>
      <c r="O345" s="22"/>
      <c r="Q345" s="5" t="s">
        <v>163</v>
      </c>
      <c r="R345" s="33">
        <f t="shared" si="192"/>
        <v>0</v>
      </c>
      <c r="S345" s="36">
        <f t="shared" si="193"/>
        <v>0</v>
      </c>
    </row>
    <row r="346" spans="1:19" ht="19.5" hidden="1" thickTop="1" thickBot="1" x14ac:dyDescent="0.3">
      <c r="A346" s="3" t="str">
        <f t="shared" si="189"/>
        <v>b</v>
      </c>
      <c r="B346" s="1" t="s">
        <v>1</v>
      </c>
      <c r="C346" s="7" t="s">
        <v>7</v>
      </c>
      <c r="D346" s="16">
        <v>0</v>
      </c>
      <c r="E346" s="16">
        <v>0</v>
      </c>
      <c r="F346" s="22">
        <f t="shared" si="190"/>
        <v>0</v>
      </c>
      <c r="G346" s="22"/>
      <c r="H346" s="22"/>
      <c r="I346" s="21"/>
      <c r="J346" s="22"/>
      <c r="K346" s="22">
        <f t="shared" si="191"/>
        <v>0</v>
      </c>
      <c r="L346" s="22"/>
      <c r="M346" s="22"/>
      <c r="N346" s="21"/>
      <c r="O346" s="22"/>
      <c r="Q346" s="5" t="s">
        <v>163</v>
      </c>
      <c r="R346" s="33">
        <f t="shared" si="192"/>
        <v>0</v>
      </c>
      <c r="S346" s="36">
        <f t="shared" si="193"/>
        <v>0</v>
      </c>
    </row>
    <row r="347" spans="1:19" ht="19.5" thickTop="1" thickBot="1" x14ac:dyDescent="0.3">
      <c r="A347" s="3" t="str">
        <f t="shared" si="189"/>
        <v>a</v>
      </c>
      <c r="B347" s="1" t="s">
        <v>1</v>
      </c>
      <c r="C347" s="7" t="s">
        <v>8</v>
      </c>
      <c r="D347" s="16">
        <v>2500000</v>
      </c>
      <c r="E347" s="16">
        <v>0</v>
      </c>
      <c r="F347" s="22">
        <f t="shared" si="190"/>
        <v>2500000</v>
      </c>
      <c r="G347" s="22">
        <v>625000</v>
      </c>
      <c r="H347" s="22">
        <v>625000</v>
      </c>
      <c r="I347" s="22">
        <v>625000</v>
      </c>
      <c r="J347" s="22">
        <v>625000</v>
      </c>
      <c r="K347" s="22">
        <f t="shared" si="191"/>
        <v>0</v>
      </c>
      <c r="L347" s="22"/>
      <c r="M347" s="22"/>
      <c r="N347" s="21"/>
      <c r="O347" s="22"/>
      <c r="Q347" s="5" t="s">
        <v>163</v>
      </c>
      <c r="R347" s="33">
        <f t="shared" si="192"/>
        <v>0</v>
      </c>
      <c r="S347" s="36">
        <f t="shared" si="193"/>
        <v>0</v>
      </c>
    </row>
    <row r="348" spans="1:19" ht="19.5" hidden="1" thickTop="1" thickBot="1" x14ac:dyDescent="0.3">
      <c r="A348" s="3" t="str">
        <f t="shared" si="189"/>
        <v>b</v>
      </c>
      <c r="B348" s="1" t="s">
        <v>1</v>
      </c>
      <c r="C348" s="7" t="s">
        <v>9</v>
      </c>
      <c r="D348" s="16">
        <v>0</v>
      </c>
      <c r="E348" s="16">
        <v>0</v>
      </c>
      <c r="F348" s="22">
        <f t="shared" si="190"/>
        <v>0</v>
      </c>
      <c r="G348" s="22"/>
      <c r="H348" s="22"/>
      <c r="I348" s="21"/>
      <c r="J348" s="22"/>
      <c r="K348" s="22">
        <f t="shared" si="191"/>
        <v>0</v>
      </c>
      <c r="L348" s="22"/>
      <c r="M348" s="22"/>
      <c r="N348" s="21"/>
      <c r="O348" s="22"/>
      <c r="Q348" s="5" t="s">
        <v>163</v>
      </c>
      <c r="R348" s="33">
        <f t="shared" si="192"/>
        <v>0</v>
      </c>
      <c r="S348" s="36">
        <f t="shared" si="193"/>
        <v>0</v>
      </c>
    </row>
    <row r="349" spans="1:19" ht="19.5" hidden="1" thickTop="1" thickBot="1" x14ac:dyDescent="0.3">
      <c r="A349" s="3" t="str">
        <f t="shared" si="189"/>
        <v>b</v>
      </c>
      <c r="B349" s="1" t="s">
        <v>1</v>
      </c>
      <c r="C349" s="7" t="s">
        <v>10</v>
      </c>
      <c r="D349" s="16">
        <v>0</v>
      </c>
      <c r="E349" s="16">
        <v>0</v>
      </c>
      <c r="F349" s="22">
        <f t="shared" si="190"/>
        <v>0</v>
      </c>
      <c r="G349" s="22"/>
      <c r="H349" s="22"/>
      <c r="I349" s="21"/>
      <c r="J349" s="22"/>
      <c r="K349" s="22">
        <f t="shared" si="191"/>
        <v>0</v>
      </c>
      <c r="L349" s="22"/>
      <c r="M349" s="22"/>
      <c r="N349" s="21"/>
      <c r="O349" s="22"/>
      <c r="Q349" s="5" t="s">
        <v>163</v>
      </c>
      <c r="R349" s="33">
        <f t="shared" si="192"/>
        <v>0</v>
      </c>
      <c r="S349" s="36">
        <f t="shared" si="193"/>
        <v>0</v>
      </c>
    </row>
    <row r="350" spans="1:19" ht="19.5" hidden="1" thickTop="1" thickBot="1" x14ac:dyDescent="0.3">
      <c r="A350" s="3" t="str">
        <f t="shared" si="189"/>
        <v>b</v>
      </c>
      <c r="B350" s="1" t="s">
        <v>1</v>
      </c>
      <c r="C350" s="7" t="s">
        <v>11</v>
      </c>
      <c r="D350" s="16">
        <v>0</v>
      </c>
      <c r="E350" s="16">
        <v>0</v>
      </c>
      <c r="F350" s="22">
        <f t="shared" si="190"/>
        <v>0</v>
      </c>
      <c r="G350" s="22"/>
      <c r="H350" s="22"/>
      <c r="I350" s="21"/>
      <c r="J350" s="22"/>
      <c r="K350" s="22">
        <f t="shared" si="191"/>
        <v>0</v>
      </c>
      <c r="L350" s="22"/>
      <c r="M350" s="22"/>
      <c r="N350" s="21"/>
      <c r="O350" s="22"/>
      <c r="Q350" s="5" t="s">
        <v>163</v>
      </c>
      <c r="R350" s="33">
        <f t="shared" si="192"/>
        <v>0</v>
      </c>
      <c r="S350" s="36">
        <f t="shared" si="193"/>
        <v>0</v>
      </c>
    </row>
    <row r="351" spans="1:19" ht="19.5" hidden="1" thickTop="1" thickBot="1" x14ac:dyDescent="0.3">
      <c r="A351" s="3" t="str">
        <f t="shared" si="189"/>
        <v>b</v>
      </c>
      <c r="B351" s="1" t="s">
        <v>1</v>
      </c>
      <c r="C351" s="7" t="s">
        <v>12</v>
      </c>
      <c r="D351" s="16">
        <v>0</v>
      </c>
      <c r="E351" s="16">
        <v>0</v>
      </c>
      <c r="F351" s="22">
        <f t="shared" si="190"/>
        <v>0</v>
      </c>
      <c r="G351" s="22"/>
      <c r="H351" s="22"/>
      <c r="I351" s="21"/>
      <c r="J351" s="22"/>
      <c r="K351" s="22">
        <f t="shared" si="191"/>
        <v>0</v>
      </c>
      <c r="L351" s="22"/>
      <c r="M351" s="22"/>
      <c r="N351" s="21"/>
      <c r="O351" s="22"/>
      <c r="Q351" s="5" t="s">
        <v>163</v>
      </c>
      <c r="R351" s="33">
        <f t="shared" si="192"/>
        <v>0</v>
      </c>
      <c r="S351" s="36">
        <f t="shared" si="193"/>
        <v>0</v>
      </c>
    </row>
    <row r="352" spans="1:19" ht="36" customHeight="1" thickTop="1" thickBot="1" x14ac:dyDescent="0.3">
      <c r="A352" s="3" t="str">
        <f t="shared" si="189"/>
        <v>a</v>
      </c>
      <c r="B352" s="8" t="s">
        <v>69</v>
      </c>
      <c r="C352" s="9" t="s">
        <v>190</v>
      </c>
      <c r="D352" s="14">
        <f t="shared" ref="D352:E352" si="208">D353+D361+D362+D363</f>
        <v>1000000</v>
      </c>
      <c r="E352" s="14">
        <f t="shared" si="208"/>
        <v>0</v>
      </c>
      <c r="F352" s="19">
        <f t="shared" si="190"/>
        <v>1000000</v>
      </c>
      <c r="G352" s="19">
        <f t="shared" ref="G352:J352" si="209">G353+G361+G362+G363</f>
        <v>250000</v>
      </c>
      <c r="H352" s="19">
        <f t="shared" si="209"/>
        <v>250000</v>
      </c>
      <c r="I352" s="19">
        <f t="shared" si="209"/>
        <v>250000</v>
      </c>
      <c r="J352" s="19">
        <f t="shared" si="209"/>
        <v>250000</v>
      </c>
      <c r="K352" s="19">
        <f t="shared" si="191"/>
        <v>0</v>
      </c>
      <c r="L352" s="19">
        <f t="shared" ref="L352:O352" si="210">L353+L361+L362+L363</f>
        <v>0</v>
      </c>
      <c r="M352" s="19">
        <f t="shared" si="210"/>
        <v>0</v>
      </c>
      <c r="N352" s="19">
        <f t="shared" si="210"/>
        <v>0</v>
      </c>
      <c r="O352" s="19">
        <f t="shared" si="210"/>
        <v>0</v>
      </c>
      <c r="P352" s="5" t="s">
        <v>159</v>
      </c>
      <c r="Q352" s="5" t="s">
        <v>163</v>
      </c>
      <c r="R352" s="33">
        <f t="shared" si="192"/>
        <v>0</v>
      </c>
      <c r="S352" s="36">
        <f t="shared" si="193"/>
        <v>0</v>
      </c>
    </row>
    <row r="353" spans="1:19" ht="19.5" thickTop="1" thickBot="1" x14ac:dyDescent="0.3">
      <c r="A353" s="3" t="str">
        <f t="shared" si="189"/>
        <v>a</v>
      </c>
      <c r="B353" s="1" t="s">
        <v>1</v>
      </c>
      <c r="C353" s="7" t="s">
        <v>2</v>
      </c>
      <c r="D353" s="15">
        <f t="shared" ref="D353:E353" si="211">D354+D355+D356+D357+D358+D359+D360</f>
        <v>1000000</v>
      </c>
      <c r="E353" s="15">
        <f t="shared" si="211"/>
        <v>0</v>
      </c>
      <c r="F353" s="20">
        <f t="shared" si="190"/>
        <v>1000000</v>
      </c>
      <c r="G353" s="20">
        <f t="shared" ref="G353:J353" si="212">G354+G355+G356+G357+G358+G359+G360</f>
        <v>250000</v>
      </c>
      <c r="H353" s="20">
        <f t="shared" si="212"/>
        <v>250000</v>
      </c>
      <c r="I353" s="20">
        <f t="shared" si="212"/>
        <v>250000</v>
      </c>
      <c r="J353" s="20">
        <f t="shared" si="212"/>
        <v>250000</v>
      </c>
      <c r="K353" s="20">
        <f t="shared" si="191"/>
        <v>0</v>
      </c>
      <c r="L353" s="20">
        <f t="shared" ref="L353:O353" si="213">L354+L355+L356+L357+L358+L359+L360</f>
        <v>0</v>
      </c>
      <c r="M353" s="20">
        <f t="shared" si="213"/>
        <v>0</v>
      </c>
      <c r="N353" s="20">
        <f t="shared" si="213"/>
        <v>0</v>
      </c>
      <c r="O353" s="20">
        <f t="shared" si="213"/>
        <v>0</v>
      </c>
      <c r="P353" s="5" t="s">
        <v>159</v>
      </c>
      <c r="Q353" s="5" t="s">
        <v>163</v>
      </c>
      <c r="R353" s="33">
        <f t="shared" si="192"/>
        <v>0</v>
      </c>
      <c r="S353" s="36">
        <f t="shared" si="193"/>
        <v>0</v>
      </c>
    </row>
    <row r="354" spans="1:19" ht="19.5" hidden="1" thickTop="1" thickBot="1" x14ac:dyDescent="0.3">
      <c r="A354" s="3" t="str">
        <f t="shared" si="189"/>
        <v>b</v>
      </c>
      <c r="B354" s="1" t="s">
        <v>1</v>
      </c>
      <c r="C354" s="7" t="s">
        <v>3</v>
      </c>
      <c r="D354" s="16">
        <v>0</v>
      </c>
      <c r="E354" s="16">
        <v>0</v>
      </c>
      <c r="F354" s="22">
        <f t="shared" si="190"/>
        <v>0</v>
      </c>
      <c r="G354" s="22"/>
      <c r="H354" s="22"/>
      <c r="I354" s="21"/>
      <c r="J354" s="22"/>
      <c r="K354" s="22">
        <f t="shared" si="191"/>
        <v>0</v>
      </c>
      <c r="L354" s="22"/>
      <c r="M354" s="22"/>
      <c r="N354" s="21"/>
      <c r="O354" s="22"/>
      <c r="Q354" s="5" t="s">
        <v>163</v>
      </c>
      <c r="R354" s="33">
        <f t="shared" si="192"/>
        <v>0</v>
      </c>
      <c r="S354" s="36">
        <f t="shared" si="193"/>
        <v>0</v>
      </c>
    </row>
    <row r="355" spans="1:19" ht="19.5" hidden="1" thickTop="1" thickBot="1" x14ac:dyDescent="0.3">
      <c r="A355" s="3" t="str">
        <f t="shared" si="189"/>
        <v>b</v>
      </c>
      <c r="B355" s="1" t="s">
        <v>1</v>
      </c>
      <c r="C355" s="7" t="s">
        <v>4</v>
      </c>
      <c r="D355" s="16">
        <v>0</v>
      </c>
      <c r="E355" s="16">
        <v>0</v>
      </c>
      <c r="F355" s="22">
        <f t="shared" si="190"/>
        <v>0</v>
      </c>
      <c r="G355" s="22"/>
      <c r="H355" s="22"/>
      <c r="I355" s="21"/>
      <c r="J355" s="22"/>
      <c r="K355" s="22">
        <f t="shared" si="191"/>
        <v>0</v>
      </c>
      <c r="L355" s="22"/>
      <c r="M355" s="22"/>
      <c r="N355" s="21"/>
      <c r="O355" s="22"/>
      <c r="Q355" s="5" t="s">
        <v>163</v>
      </c>
      <c r="R355" s="33">
        <f t="shared" si="192"/>
        <v>0</v>
      </c>
      <c r="S355" s="36">
        <f t="shared" si="193"/>
        <v>0</v>
      </c>
    </row>
    <row r="356" spans="1:19" ht="19.5" hidden="1" thickTop="1" thickBot="1" x14ac:dyDescent="0.3">
      <c r="A356" s="3" t="str">
        <f t="shared" si="189"/>
        <v>b</v>
      </c>
      <c r="B356" s="1" t="s">
        <v>1</v>
      </c>
      <c r="C356" s="7" t="s">
        <v>5</v>
      </c>
      <c r="D356" s="16">
        <v>0</v>
      </c>
      <c r="E356" s="16">
        <v>0</v>
      </c>
      <c r="F356" s="22">
        <f t="shared" si="190"/>
        <v>0</v>
      </c>
      <c r="G356" s="22"/>
      <c r="H356" s="22"/>
      <c r="I356" s="21"/>
      <c r="J356" s="22"/>
      <c r="K356" s="22">
        <f t="shared" si="191"/>
        <v>0</v>
      </c>
      <c r="L356" s="22"/>
      <c r="M356" s="22"/>
      <c r="N356" s="21"/>
      <c r="O356" s="22"/>
      <c r="Q356" s="5" t="s">
        <v>163</v>
      </c>
      <c r="R356" s="33">
        <f t="shared" si="192"/>
        <v>0</v>
      </c>
      <c r="S356" s="36">
        <f t="shared" si="193"/>
        <v>0</v>
      </c>
    </row>
    <row r="357" spans="1:19" ht="19.5" hidden="1" thickTop="1" thickBot="1" x14ac:dyDescent="0.3">
      <c r="A357" s="3" t="str">
        <f t="shared" si="189"/>
        <v>b</v>
      </c>
      <c r="B357" s="1" t="s">
        <v>1</v>
      </c>
      <c r="C357" s="7" t="s">
        <v>6</v>
      </c>
      <c r="D357" s="16">
        <v>0</v>
      </c>
      <c r="E357" s="16">
        <v>0</v>
      </c>
      <c r="F357" s="22">
        <f t="shared" si="190"/>
        <v>0</v>
      </c>
      <c r="G357" s="22"/>
      <c r="H357" s="22"/>
      <c r="I357" s="21"/>
      <c r="J357" s="22"/>
      <c r="K357" s="22">
        <f t="shared" si="191"/>
        <v>0</v>
      </c>
      <c r="L357" s="22"/>
      <c r="M357" s="22"/>
      <c r="N357" s="21"/>
      <c r="O357" s="22"/>
      <c r="Q357" s="5" t="s">
        <v>163</v>
      </c>
      <c r="R357" s="33">
        <f t="shared" si="192"/>
        <v>0</v>
      </c>
      <c r="S357" s="36">
        <f t="shared" si="193"/>
        <v>0</v>
      </c>
    </row>
    <row r="358" spans="1:19" ht="19.5" hidden="1" thickTop="1" thickBot="1" x14ac:dyDescent="0.3">
      <c r="A358" s="3" t="str">
        <f t="shared" si="189"/>
        <v>b</v>
      </c>
      <c r="B358" s="1" t="s">
        <v>1</v>
      </c>
      <c r="C358" s="7" t="s">
        <v>7</v>
      </c>
      <c r="D358" s="16">
        <v>0</v>
      </c>
      <c r="E358" s="16">
        <v>0</v>
      </c>
      <c r="F358" s="22">
        <f t="shared" si="190"/>
        <v>0</v>
      </c>
      <c r="G358" s="22"/>
      <c r="H358" s="22"/>
      <c r="I358" s="21"/>
      <c r="J358" s="22"/>
      <c r="K358" s="22">
        <f t="shared" si="191"/>
        <v>0</v>
      </c>
      <c r="L358" s="22"/>
      <c r="M358" s="22"/>
      <c r="N358" s="21"/>
      <c r="O358" s="22"/>
      <c r="Q358" s="5" t="s">
        <v>163</v>
      </c>
      <c r="R358" s="33">
        <f t="shared" si="192"/>
        <v>0</v>
      </c>
      <c r="S358" s="36">
        <f t="shared" si="193"/>
        <v>0</v>
      </c>
    </row>
    <row r="359" spans="1:19" ht="19.5" thickTop="1" thickBot="1" x14ac:dyDescent="0.3">
      <c r="A359" s="3" t="str">
        <f t="shared" si="189"/>
        <v>a</v>
      </c>
      <c r="B359" s="1" t="s">
        <v>1</v>
      </c>
      <c r="C359" s="7" t="s">
        <v>8</v>
      </c>
      <c r="D359" s="16">
        <v>1000000</v>
      </c>
      <c r="E359" s="16">
        <v>0</v>
      </c>
      <c r="F359" s="22">
        <f t="shared" si="190"/>
        <v>1000000</v>
      </c>
      <c r="G359" s="22">
        <v>250000</v>
      </c>
      <c r="H359" s="22">
        <v>250000</v>
      </c>
      <c r="I359" s="22">
        <v>250000</v>
      </c>
      <c r="J359" s="22">
        <v>250000</v>
      </c>
      <c r="K359" s="22">
        <f t="shared" si="191"/>
        <v>0</v>
      </c>
      <c r="L359" s="22"/>
      <c r="M359" s="22"/>
      <c r="N359" s="21"/>
      <c r="O359" s="22"/>
      <c r="Q359" s="5" t="s">
        <v>163</v>
      </c>
      <c r="R359" s="33">
        <f t="shared" si="192"/>
        <v>0</v>
      </c>
      <c r="S359" s="36">
        <f t="shared" si="193"/>
        <v>0</v>
      </c>
    </row>
    <row r="360" spans="1:19" ht="19.5" hidden="1" thickTop="1" thickBot="1" x14ac:dyDescent="0.3">
      <c r="A360" s="3" t="str">
        <f t="shared" si="189"/>
        <v>b</v>
      </c>
      <c r="B360" s="1" t="s">
        <v>1</v>
      </c>
      <c r="C360" s="7" t="s">
        <v>9</v>
      </c>
      <c r="D360" s="16">
        <v>0</v>
      </c>
      <c r="E360" s="16">
        <v>0</v>
      </c>
      <c r="F360" s="22">
        <f t="shared" si="190"/>
        <v>0</v>
      </c>
      <c r="G360" s="22"/>
      <c r="H360" s="22"/>
      <c r="I360" s="21"/>
      <c r="J360" s="22"/>
      <c r="K360" s="22">
        <f t="shared" si="191"/>
        <v>0</v>
      </c>
      <c r="L360" s="22"/>
      <c r="M360" s="22"/>
      <c r="N360" s="21"/>
      <c r="O360" s="22"/>
      <c r="Q360" s="5" t="s">
        <v>163</v>
      </c>
      <c r="R360" s="33">
        <f t="shared" si="192"/>
        <v>0</v>
      </c>
      <c r="S360" s="36">
        <f t="shared" si="193"/>
        <v>0</v>
      </c>
    </row>
    <row r="361" spans="1:19" ht="19.5" hidden="1" thickTop="1" thickBot="1" x14ac:dyDescent="0.3">
      <c r="A361" s="3" t="str">
        <f t="shared" si="189"/>
        <v>b</v>
      </c>
      <c r="B361" s="1" t="s">
        <v>1</v>
      </c>
      <c r="C361" s="7" t="s">
        <v>10</v>
      </c>
      <c r="D361" s="16">
        <v>0</v>
      </c>
      <c r="E361" s="16">
        <v>0</v>
      </c>
      <c r="F361" s="22">
        <f t="shared" si="190"/>
        <v>0</v>
      </c>
      <c r="G361" s="22"/>
      <c r="H361" s="22"/>
      <c r="I361" s="21"/>
      <c r="J361" s="22"/>
      <c r="K361" s="22">
        <f t="shared" si="191"/>
        <v>0</v>
      </c>
      <c r="L361" s="22"/>
      <c r="M361" s="22"/>
      <c r="N361" s="21"/>
      <c r="O361" s="22"/>
      <c r="Q361" s="5" t="s">
        <v>163</v>
      </c>
      <c r="R361" s="33">
        <f t="shared" si="192"/>
        <v>0</v>
      </c>
      <c r="S361" s="36">
        <f t="shared" si="193"/>
        <v>0</v>
      </c>
    </row>
    <row r="362" spans="1:19" ht="19.5" hidden="1" thickTop="1" thickBot="1" x14ac:dyDescent="0.3">
      <c r="A362" s="3" t="str">
        <f t="shared" si="189"/>
        <v>b</v>
      </c>
      <c r="B362" s="1" t="s">
        <v>1</v>
      </c>
      <c r="C362" s="7" t="s">
        <v>11</v>
      </c>
      <c r="D362" s="16">
        <v>0</v>
      </c>
      <c r="E362" s="16">
        <v>0</v>
      </c>
      <c r="F362" s="22">
        <f t="shared" si="190"/>
        <v>0</v>
      </c>
      <c r="G362" s="22"/>
      <c r="H362" s="22"/>
      <c r="I362" s="21"/>
      <c r="J362" s="22"/>
      <c r="K362" s="22">
        <f t="shared" si="191"/>
        <v>0</v>
      </c>
      <c r="L362" s="22"/>
      <c r="M362" s="22"/>
      <c r="N362" s="21"/>
      <c r="O362" s="22"/>
      <c r="Q362" s="5" t="s">
        <v>163</v>
      </c>
      <c r="R362" s="33">
        <f t="shared" si="192"/>
        <v>0</v>
      </c>
      <c r="S362" s="36">
        <f t="shared" si="193"/>
        <v>0</v>
      </c>
    </row>
    <row r="363" spans="1:19" ht="19.5" hidden="1" thickTop="1" thickBot="1" x14ac:dyDescent="0.3">
      <c r="A363" s="3" t="str">
        <f t="shared" si="189"/>
        <v>b</v>
      </c>
      <c r="B363" s="1" t="s">
        <v>1</v>
      </c>
      <c r="C363" s="7" t="s">
        <v>12</v>
      </c>
      <c r="D363" s="16">
        <v>0</v>
      </c>
      <c r="E363" s="16">
        <v>0</v>
      </c>
      <c r="F363" s="22">
        <f t="shared" si="190"/>
        <v>0</v>
      </c>
      <c r="G363" s="22"/>
      <c r="H363" s="22"/>
      <c r="I363" s="21"/>
      <c r="J363" s="22"/>
      <c r="K363" s="22">
        <f t="shared" si="191"/>
        <v>0</v>
      </c>
      <c r="L363" s="22"/>
      <c r="M363" s="22"/>
      <c r="N363" s="21"/>
      <c r="O363" s="22"/>
      <c r="Q363" s="5" t="s">
        <v>163</v>
      </c>
      <c r="R363" s="33">
        <f t="shared" si="192"/>
        <v>0</v>
      </c>
      <c r="S363" s="36">
        <f t="shared" si="193"/>
        <v>0</v>
      </c>
    </row>
    <row r="364" spans="1:19" ht="46.5" thickTop="1" thickBot="1" x14ac:dyDescent="0.3">
      <c r="A364" s="3" t="str">
        <f t="shared" si="189"/>
        <v>a</v>
      </c>
      <c r="B364" s="8" t="s">
        <v>70</v>
      </c>
      <c r="C364" s="9" t="s">
        <v>191</v>
      </c>
      <c r="D364" s="14">
        <f t="shared" ref="D364:E364" si="214">D365+D373+D374+D375</f>
        <v>1700000</v>
      </c>
      <c r="E364" s="14">
        <f t="shared" si="214"/>
        <v>0</v>
      </c>
      <c r="F364" s="19">
        <f t="shared" si="190"/>
        <v>1700000</v>
      </c>
      <c r="G364" s="19">
        <f t="shared" ref="G364:J364" si="215">G365+G373+G374+G375</f>
        <v>300000</v>
      </c>
      <c r="H364" s="19">
        <f t="shared" si="215"/>
        <v>450000</v>
      </c>
      <c r="I364" s="19">
        <f t="shared" si="215"/>
        <v>400000</v>
      </c>
      <c r="J364" s="19">
        <f t="shared" si="215"/>
        <v>550000</v>
      </c>
      <c r="K364" s="19">
        <f t="shared" si="191"/>
        <v>0</v>
      </c>
      <c r="L364" s="19">
        <f t="shared" ref="L364:O364" si="216">L365+L373+L374+L375</f>
        <v>0</v>
      </c>
      <c r="M364" s="19">
        <f t="shared" si="216"/>
        <v>0</v>
      </c>
      <c r="N364" s="19">
        <f t="shared" si="216"/>
        <v>0</v>
      </c>
      <c r="O364" s="19">
        <f t="shared" si="216"/>
        <v>0</v>
      </c>
      <c r="P364" s="5" t="s">
        <v>159</v>
      </c>
      <c r="Q364" s="5" t="s">
        <v>163</v>
      </c>
      <c r="R364" s="33">
        <f t="shared" si="192"/>
        <v>0</v>
      </c>
      <c r="S364" s="36">
        <f t="shared" si="193"/>
        <v>0</v>
      </c>
    </row>
    <row r="365" spans="1:19" ht="19.5" thickTop="1" thickBot="1" x14ac:dyDescent="0.3">
      <c r="A365" s="3" t="str">
        <f t="shared" si="189"/>
        <v>a</v>
      </c>
      <c r="B365" s="1" t="s">
        <v>1</v>
      </c>
      <c r="C365" s="7" t="s">
        <v>2</v>
      </c>
      <c r="D365" s="15">
        <f t="shared" ref="D365:E365" si="217">D366+D367+D368+D369+D370+D371+D372</f>
        <v>1700000</v>
      </c>
      <c r="E365" s="15">
        <f t="shared" si="217"/>
        <v>0</v>
      </c>
      <c r="F365" s="20">
        <f t="shared" si="190"/>
        <v>1700000</v>
      </c>
      <c r="G365" s="20">
        <f t="shared" ref="G365:J365" si="218">G366+G367+G368+G369+G370+G371+G372</f>
        <v>300000</v>
      </c>
      <c r="H365" s="20">
        <f t="shared" si="218"/>
        <v>450000</v>
      </c>
      <c r="I365" s="20">
        <f t="shared" si="218"/>
        <v>400000</v>
      </c>
      <c r="J365" s="20">
        <f t="shared" si="218"/>
        <v>550000</v>
      </c>
      <c r="K365" s="20">
        <f t="shared" si="191"/>
        <v>0</v>
      </c>
      <c r="L365" s="20">
        <f t="shared" ref="L365:O365" si="219">L366+L367+L368+L369+L370+L371+L372</f>
        <v>0</v>
      </c>
      <c r="M365" s="20">
        <f t="shared" si="219"/>
        <v>0</v>
      </c>
      <c r="N365" s="20">
        <f t="shared" si="219"/>
        <v>0</v>
      </c>
      <c r="O365" s="20">
        <f t="shared" si="219"/>
        <v>0</v>
      </c>
      <c r="P365" s="5" t="s">
        <v>159</v>
      </c>
      <c r="Q365" s="5" t="s">
        <v>163</v>
      </c>
      <c r="R365" s="33">
        <f t="shared" si="192"/>
        <v>0</v>
      </c>
      <c r="S365" s="36">
        <f t="shared" si="193"/>
        <v>0</v>
      </c>
    </row>
    <row r="366" spans="1:19" ht="19.5" hidden="1" thickTop="1" thickBot="1" x14ac:dyDescent="0.3">
      <c r="A366" s="3" t="str">
        <f t="shared" si="189"/>
        <v>b</v>
      </c>
      <c r="B366" s="1" t="s">
        <v>1</v>
      </c>
      <c r="C366" s="7" t="s">
        <v>3</v>
      </c>
      <c r="D366" s="16">
        <v>0</v>
      </c>
      <c r="E366" s="16">
        <v>0</v>
      </c>
      <c r="F366" s="22">
        <f t="shared" si="190"/>
        <v>0</v>
      </c>
      <c r="G366" s="22"/>
      <c r="H366" s="22"/>
      <c r="I366" s="21"/>
      <c r="J366" s="22"/>
      <c r="K366" s="22">
        <f t="shared" si="191"/>
        <v>0</v>
      </c>
      <c r="L366" s="22"/>
      <c r="M366" s="22"/>
      <c r="N366" s="21"/>
      <c r="O366" s="22"/>
      <c r="Q366" s="5" t="s">
        <v>163</v>
      </c>
      <c r="R366" s="33">
        <f t="shared" si="192"/>
        <v>0</v>
      </c>
      <c r="S366" s="36">
        <f t="shared" si="193"/>
        <v>0</v>
      </c>
    </row>
    <row r="367" spans="1:19" ht="19.5" hidden="1" thickTop="1" thickBot="1" x14ac:dyDescent="0.3">
      <c r="A367" s="3" t="str">
        <f t="shared" si="189"/>
        <v>b</v>
      </c>
      <c r="B367" s="1" t="s">
        <v>1</v>
      </c>
      <c r="C367" s="7" t="s">
        <v>4</v>
      </c>
      <c r="D367" s="16">
        <v>0</v>
      </c>
      <c r="E367" s="16">
        <v>0</v>
      </c>
      <c r="F367" s="22">
        <f t="shared" si="190"/>
        <v>0</v>
      </c>
      <c r="G367" s="22"/>
      <c r="H367" s="22"/>
      <c r="I367" s="21"/>
      <c r="J367" s="22"/>
      <c r="K367" s="22">
        <f t="shared" si="191"/>
        <v>0</v>
      </c>
      <c r="L367" s="22"/>
      <c r="M367" s="22"/>
      <c r="N367" s="21"/>
      <c r="O367" s="22"/>
      <c r="Q367" s="5" t="s">
        <v>163</v>
      </c>
      <c r="R367" s="33">
        <f t="shared" si="192"/>
        <v>0</v>
      </c>
      <c r="S367" s="36">
        <f t="shared" si="193"/>
        <v>0</v>
      </c>
    </row>
    <row r="368" spans="1:19" ht="19.5" hidden="1" thickTop="1" thickBot="1" x14ac:dyDescent="0.3">
      <c r="A368" s="3" t="str">
        <f t="shared" si="189"/>
        <v>b</v>
      </c>
      <c r="B368" s="1" t="s">
        <v>1</v>
      </c>
      <c r="C368" s="7" t="s">
        <v>5</v>
      </c>
      <c r="D368" s="16">
        <v>0</v>
      </c>
      <c r="E368" s="16">
        <v>0</v>
      </c>
      <c r="F368" s="22">
        <f t="shared" si="190"/>
        <v>0</v>
      </c>
      <c r="G368" s="22"/>
      <c r="H368" s="22"/>
      <c r="I368" s="21"/>
      <c r="J368" s="22"/>
      <c r="K368" s="22">
        <f t="shared" si="191"/>
        <v>0</v>
      </c>
      <c r="L368" s="22"/>
      <c r="M368" s="22"/>
      <c r="N368" s="21"/>
      <c r="O368" s="22"/>
      <c r="Q368" s="5" t="s">
        <v>163</v>
      </c>
      <c r="R368" s="33">
        <f t="shared" si="192"/>
        <v>0</v>
      </c>
      <c r="S368" s="36">
        <f t="shared" si="193"/>
        <v>0</v>
      </c>
    </row>
    <row r="369" spans="1:19" ht="19.5" hidden="1" thickTop="1" thickBot="1" x14ac:dyDescent="0.3">
      <c r="A369" s="3" t="str">
        <f t="shared" si="189"/>
        <v>b</v>
      </c>
      <c r="B369" s="1" t="s">
        <v>1</v>
      </c>
      <c r="C369" s="7" t="s">
        <v>6</v>
      </c>
      <c r="D369" s="16">
        <v>0</v>
      </c>
      <c r="E369" s="16">
        <v>0</v>
      </c>
      <c r="F369" s="22">
        <f t="shared" si="190"/>
        <v>0</v>
      </c>
      <c r="G369" s="22"/>
      <c r="H369" s="22"/>
      <c r="I369" s="21"/>
      <c r="J369" s="22"/>
      <c r="K369" s="22">
        <f t="shared" si="191"/>
        <v>0</v>
      </c>
      <c r="L369" s="22"/>
      <c r="M369" s="22"/>
      <c r="N369" s="21"/>
      <c r="O369" s="22"/>
      <c r="Q369" s="5" t="s">
        <v>163</v>
      </c>
      <c r="R369" s="33">
        <f t="shared" si="192"/>
        <v>0</v>
      </c>
      <c r="S369" s="36">
        <f t="shared" si="193"/>
        <v>0</v>
      </c>
    </row>
    <row r="370" spans="1:19" ht="19.5" hidden="1" thickTop="1" thickBot="1" x14ac:dyDescent="0.3">
      <c r="A370" s="3" t="str">
        <f t="shared" si="189"/>
        <v>b</v>
      </c>
      <c r="B370" s="1" t="s">
        <v>1</v>
      </c>
      <c r="C370" s="7" t="s">
        <v>7</v>
      </c>
      <c r="D370" s="16">
        <v>0</v>
      </c>
      <c r="E370" s="16">
        <v>0</v>
      </c>
      <c r="F370" s="22">
        <f t="shared" si="190"/>
        <v>0</v>
      </c>
      <c r="G370" s="22"/>
      <c r="H370" s="22"/>
      <c r="I370" s="21"/>
      <c r="J370" s="22"/>
      <c r="K370" s="22">
        <f t="shared" si="191"/>
        <v>0</v>
      </c>
      <c r="L370" s="22"/>
      <c r="M370" s="22"/>
      <c r="N370" s="21"/>
      <c r="O370" s="22"/>
      <c r="Q370" s="5" t="s">
        <v>163</v>
      </c>
      <c r="R370" s="33">
        <f t="shared" si="192"/>
        <v>0</v>
      </c>
      <c r="S370" s="36">
        <f t="shared" si="193"/>
        <v>0</v>
      </c>
    </row>
    <row r="371" spans="1:19" ht="19.5" thickTop="1" thickBot="1" x14ac:dyDescent="0.3">
      <c r="A371" s="3" t="str">
        <f t="shared" si="189"/>
        <v>a</v>
      </c>
      <c r="B371" s="1" t="s">
        <v>1</v>
      </c>
      <c r="C371" s="7" t="s">
        <v>8</v>
      </c>
      <c r="D371" s="16">
        <v>1700000</v>
      </c>
      <c r="E371" s="16">
        <v>0</v>
      </c>
      <c r="F371" s="22">
        <f t="shared" si="190"/>
        <v>1700000</v>
      </c>
      <c r="G371" s="22">
        <v>300000</v>
      </c>
      <c r="H371" s="22">
        <v>450000</v>
      </c>
      <c r="I371" s="21">
        <v>400000</v>
      </c>
      <c r="J371" s="22">
        <v>550000</v>
      </c>
      <c r="K371" s="22">
        <f t="shared" si="191"/>
        <v>0</v>
      </c>
      <c r="L371" s="22"/>
      <c r="M371" s="22"/>
      <c r="N371" s="21"/>
      <c r="O371" s="22"/>
      <c r="Q371" s="5" t="s">
        <v>163</v>
      </c>
      <c r="R371" s="33">
        <f t="shared" si="192"/>
        <v>0</v>
      </c>
      <c r="S371" s="36">
        <f t="shared" si="193"/>
        <v>0</v>
      </c>
    </row>
    <row r="372" spans="1:19" ht="19.5" hidden="1" thickTop="1" thickBot="1" x14ac:dyDescent="0.3">
      <c r="A372" s="3" t="str">
        <f t="shared" si="189"/>
        <v>b</v>
      </c>
      <c r="B372" s="1" t="s">
        <v>1</v>
      </c>
      <c r="C372" s="7" t="s">
        <v>9</v>
      </c>
      <c r="D372" s="16">
        <v>0</v>
      </c>
      <c r="E372" s="16">
        <v>0</v>
      </c>
      <c r="F372" s="22">
        <f t="shared" si="190"/>
        <v>0</v>
      </c>
      <c r="G372" s="22"/>
      <c r="H372" s="22"/>
      <c r="I372" s="21"/>
      <c r="J372" s="22"/>
      <c r="K372" s="22">
        <f t="shared" si="191"/>
        <v>0</v>
      </c>
      <c r="L372" s="22"/>
      <c r="M372" s="22"/>
      <c r="N372" s="21"/>
      <c r="O372" s="22"/>
      <c r="Q372" s="5" t="s">
        <v>163</v>
      </c>
      <c r="R372" s="33">
        <f t="shared" si="192"/>
        <v>0</v>
      </c>
      <c r="S372" s="36">
        <f t="shared" si="193"/>
        <v>0</v>
      </c>
    </row>
    <row r="373" spans="1:19" ht="19.5" hidden="1" thickTop="1" thickBot="1" x14ac:dyDescent="0.3">
      <c r="A373" s="3" t="str">
        <f t="shared" si="189"/>
        <v>b</v>
      </c>
      <c r="B373" s="1" t="s">
        <v>1</v>
      </c>
      <c r="C373" s="7" t="s">
        <v>10</v>
      </c>
      <c r="D373" s="16">
        <v>0</v>
      </c>
      <c r="E373" s="16">
        <v>0</v>
      </c>
      <c r="F373" s="22">
        <f t="shared" si="190"/>
        <v>0</v>
      </c>
      <c r="G373" s="22"/>
      <c r="H373" s="22"/>
      <c r="I373" s="21"/>
      <c r="J373" s="22"/>
      <c r="K373" s="22">
        <f t="shared" si="191"/>
        <v>0</v>
      </c>
      <c r="L373" s="22"/>
      <c r="M373" s="22"/>
      <c r="N373" s="21"/>
      <c r="O373" s="22"/>
      <c r="Q373" s="5" t="s">
        <v>163</v>
      </c>
      <c r="R373" s="33">
        <f t="shared" si="192"/>
        <v>0</v>
      </c>
      <c r="S373" s="36">
        <f t="shared" si="193"/>
        <v>0</v>
      </c>
    </row>
    <row r="374" spans="1:19" ht="19.5" hidden="1" thickTop="1" thickBot="1" x14ac:dyDescent="0.3">
      <c r="A374" s="3" t="str">
        <f t="shared" si="189"/>
        <v>b</v>
      </c>
      <c r="B374" s="1" t="s">
        <v>1</v>
      </c>
      <c r="C374" s="7" t="s">
        <v>11</v>
      </c>
      <c r="D374" s="16">
        <v>0</v>
      </c>
      <c r="E374" s="16">
        <v>0</v>
      </c>
      <c r="F374" s="22">
        <f t="shared" si="190"/>
        <v>0</v>
      </c>
      <c r="G374" s="22"/>
      <c r="H374" s="22"/>
      <c r="I374" s="21"/>
      <c r="J374" s="22"/>
      <c r="K374" s="22">
        <f t="shared" si="191"/>
        <v>0</v>
      </c>
      <c r="L374" s="22"/>
      <c r="M374" s="22"/>
      <c r="N374" s="21"/>
      <c r="O374" s="22"/>
      <c r="Q374" s="5" t="s">
        <v>163</v>
      </c>
      <c r="R374" s="33">
        <f t="shared" si="192"/>
        <v>0</v>
      </c>
      <c r="S374" s="36">
        <f t="shared" si="193"/>
        <v>0</v>
      </c>
    </row>
    <row r="375" spans="1:19" ht="19.5" hidden="1" thickTop="1" thickBot="1" x14ac:dyDescent="0.3">
      <c r="A375" s="3" t="str">
        <f t="shared" si="189"/>
        <v>b</v>
      </c>
      <c r="B375" s="1" t="s">
        <v>1</v>
      </c>
      <c r="C375" s="7" t="s">
        <v>12</v>
      </c>
      <c r="D375" s="16">
        <v>0</v>
      </c>
      <c r="E375" s="16">
        <v>0</v>
      </c>
      <c r="F375" s="22">
        <f t="shared" si="190"/>
        <v>0</v>
      </c>
      <c r="G375" s="22"/>
      <c r="H375" s="22"/>
      <c r="I375" s="21"/>
      <c r="J375" s="22"/>
      <c r="K375" s="22">
        <f t="shared" si="191"/>
        <v>0</v>
      </c>
      <c r="L375" s="22"/>
      <c r="M375" s="22"/>
      <c r="N375" s="21"/>
      <c r="O375" s="22"/>
      <c r="Q375" s="5" t="s">
        <v>163</v>
      </c>
      <c r="R375" s="33">
        <f t="shared" si="192"/>
        <v>0</v>
      </c>
      <c r="S375" s="36">
        <f t="shared" si="193"/>
        <v>0</v>
      </c>
    </row>
    <row r="376" spans="1:19" ht="46.5" thickTop="1" thickBot="1" x14ac:dyDescent="0.3">
      <c r="A376" s="3" t="str">
        <f t="shared" si="189"/>
        <v>a</v>
      </c>
      <c r="B376" s="8" t="s">
        <v>71</v>
      </c>
      <c r="C376" s="9" t="s">
        <v>192</v>
      </c>
      <c r="D376" s="14">
        <f t="shared" ref="D376:E376" si="220">D377+D385+D386+D387</f>
        <v>40000</v>
      </c>
      <c r="E376" s="14">
        <f t="shared" si="220"/>
        <v>0</v>
      </c>
      <c r="F376" s="19">
        <f t="shared" si="190"/>
        <v>40000</v>
      </c>
      <c r="G376" s="19">
        <f t="shared" ref="G376:J376" si="221">G377+G385+G386+G387</f>
        <v>0</v>
      </c>
      <c r="H376" s="19">
        <f t="shared" si="221"/>
        <v>15000</v>
      </c>
      <c r="I376" s="19">
        <f t="shared" si="221"/>
        <v>15000</v>
      </c>
      <c r="J376" s="19">
        <f t="shared" si="221"/>
        <v>10000</v>
      </c>
      <c r="K376" s="19">
        <f t="shared" si="191"/>
        <v>0</v>
      </c>
      <c r="L376" s="19">
        <f t="shared" ref="L376:O376" si="222">L377+L385+L386+L387</f>
        <v>0</v>
      </c>
      <c r="M376" s="19">
        <f t="shared" si="222"/>
        <v>0</v>
      </c>
      <c r="N376" s="19">
        <f t="shared" si="222"/>
        <v>0</v>
      </c>
      <c r="O376" s="19">
        <f t="shared" si="222"/>
        <v>0</v>
      </c>
      <c r="P376" s="5" t="s">
        <v>159</v>
      </c>
      <c r="Q376" s="5" t="s">
        <v>163</v>
      </c>
      <c r="R376" s="33">
        <f t="shared" si="192"/>
        <v>0</v>
      </c>
      <c r="S376" s="36">
        <f t="shared" si="193"/>
        <v>0</v>
      </c>
    </row>
    <row r="377" spans="1:19" ht="19.5" thickTop="1" thickBot="1" x14ac:dyDescent="0.3">
      <c r="A377" s="3" t="str">
        <f t="shared" si="189"/>
        <v>a</v>
      </c>
      <c r="B377" s="1" t="s">
        <v>1</v>
      </c>
      <c r="C377" s="7" t="s">
        <v>2</v>
      </c>
      <c r="D377" s="15">
        <f t="shared" ref="D377:E377" si="223">D378+D379+D380+D381+D382+D383+D384</f>
        <v>40000</v>
      </c>
      <c r="E377" s="15">
        <f t="shared" si="223"/>
        <v>0</v>
      </c>
      <c r="F377" s="20">
        <f t="shared" si="190"/>
        <v>40000</v>
      </c>
      <c r="G377" s="20">
        <f t="shared" ref="G377:J377" si="224">G378+G379+G380+G381+G382+G383+G384</f>
        <v>0</v>
      </c>
      <c r="H377" s="20">
        <f t="shared" si="224"/>
        <v>15000</v>
      </c>
      <c r="I377" s="20">
        <f t="shared" si="224"/>
        <v>15000</v>
      </c>
      <c r="J377" s="20">
        <f t="shared" si="224"/>
        <v>10000</v>
      </c>
      <c r="K377" s="20">
        <f t="shared" si="191"/>
        <v>0</v>
      </c>
      <c r="L377" s="20">
        <f t="shared" ref="L377:O377" si="225">L378+L379+L380+L381+L382+L383+L384</f>
        <v>0</v>
      </c>
      <c r="M377" s="20">
        <f t="shared" si="225"/>
        <v>0</v>
      </c>
      <c r="N377" s="20">
        <f t="shared" si="225"/>
        <v>0</v>
      </c>
      <c r="O377" s="20">
        <f t="shared" si="225"/>
        <v>0</v>
      </c>
      <c r="P377" s="5" t="s">
        <v>159</v>
      </c>
      <c r="Q377" s="5" t="s">
        <v>163</v>
      </c>
      <c r="R377" s="33">
        <f t="shared" si="192"/>
        <v>0</v>
      </c>
      <c r="S377" s="36">
        <f t="shared" si="193"/>
        <v>0</v>
      </c>
    </row>
    <row r="378" spans="1:19" ht="19.5" hidden="1" thickTop="1" thickBot="1" x14ac:dyDescent="0.3">
      <c r="A378" s="3" t="str">
        <f t="shared" si="189"/>
        <v>b</v>
      </c>
      <c r="B378" s="1" t="s">
        <v>1</v>
      </c>
      <c r="C378" s="7" t="s">
        <v>3</v>
      </c>
      <c r="D378" s="16">
        <v>0</v>
      </c>
      <c r="E378" s="16">
        <v>0</v>
      </c>
      <c r="F378" s="22">
        <f t="shared" si="190"/>
        <v>0</v>
      </c>
      <c r="G378" s="22"/>
      <c r="H378" s="22"/>
      <c r="I378" s="21"/>
      <c r="J378" s="22"/>
      <c r="K378" s="22">
        <f t="shared" si="191"/>
        <v>0</v>
      </c>
      <c r="L378" s="22"/>
      <c r="M378" s="22"/>
      <c r="N378" s="21"/>
      <c r="O378" s="22"/>
      <c r="Q378" s="5" t="s">
        <v>163</v>
      </c>
      <c r="R378" s="33">
        <f t="shared" si="192"/>
        <v>0</v>
      </c>
      <c r="S378" s="36">
        <f t="shared" si="193"/>
        <v>0</v>
      </c>
    </row>
    <row r="379" spans="1:19" ht="19.5" hidden="1" thickTop="1" thickBot="1" x14ac:dyDescent="0.3">
      <c r="A379" s="3" t="str">
        <f t="shared" si="189"/>
        <v>b</v>
      </c>
      <c r="B379" s="1" t="s">
        <v>1</v>
      </c>
      <c r="C379" s="7" t="s">
        <v>4</v>
      </c>
      <c r="D379" s="16">
        <v>0</v>
      </c>
      <c r="E379" s="16">
        <v>0</v>
      </c>
      <c r="F379" s="22">
        <f t="shared" si="190"/>
        <v>0</v>
      </c>
      <c r="G379" s="22"/>
      <c r="H379" s="22"/>
      <c r="I379" s="21"/>
      <c r="J379" s="22"/>
      <c r="K379" s="22">
        <f t="shared" si="191"/>
        <v>0</v>
      </c>
      <c r="L379" s="22"/>
      <c r="M379" s="22"/>
      <c r="N379" s="21"/>
      <c r="O379" s="22"/>
      <c r="Q379" s="5" t="s">
        <v>163</v>
      </c>
      <c r="R379" s="33">
        <f t="shared" si="192"/>
        <v>0</v>
      </c>
      <c r="S379" s="36">
        <f t="shared" si="193"/>
        <v>0</v>
      </c>
    </row>
    <row r="380" spans="1:19" ht="19.5" hidden="1" thickTop="1" thickBot="1" x14ac:dyDescent="0.3">
      <c r="A380" s="3" t="str">
        <f t="shared" si="189"/>
        <v>b</v>
      </c>
      <c r="B380" s="1" t="s">
        <v>1</v>
      </c>
      <c r="C380" s="7" t="s">
        <v>5</v>
      </c>
      <c r="D380" s="16">
        <v>0</v>
      </c>
      <c r="E380" s="16">
        <v>0</v>
      </c>
      <c r="F380" s="22">
        <f t="shared" si="190"/>
        <v>0</v>
      </c>
      <c r="G380" s="22"/>
      <c r="H380" s="22"/>
      <c r="I380" s="21"/>
      <c r="J380" s="22"/>
      <c r="K380" s="22">
        <f t="shared" si="191"/>
        <v>0</v>
      </c>
      <c r="L380" s="22"/>
      <c r="M380" s="22"/>
      <c r="N380" s="21"/>
      <c r="O380" s="22"/>
      <c r="Q380" s="5" t="s">
        <v>163</v>
      </c>
      <c r="R380" s="33">
        <f t="shared" si="192"/>
        <v>0</v>
      </c>
      <c r="S380" s="36">
        <f t="shared" si="193"/>
        <v>0</v>
      </c>
    </row>
    <row r="381" spans="1:19" ht="19.5" hidden="1" thickTop="1" thickBot="1" x14ac:dyDescent="0.3">
      <c r="A381" s="3" t="str">
        <f t="shared" si="189"/>
        <v>b</v>
      </c>
      <c r="B381" s="1" t="s">
        <v>1</v>
      </c>
      <c r="C381" s="7" t="s">
        <v>6</v>
      </c>
      <c r="D381" s="16">
        <v>0</v>
      </c>
      <c r="E381" s="16">
        <v>0</v>
      </c>
      <c r="F381" s="22">
        <f t="shared" si="190"/>
        <v>0</v>
      </c>
      <c r="G381" s="22"/>
      <c r="H381" s="22"/>
      <c r="I381" s="21"/>
      <c r="J381" s="22"/>
      <c r="K381" s="22">
        <f t="shared" si="191"/>
        <v>0</v>
      </c>
      <c r="L381" s="22"/>
      <c r="M381" s="22"/>
      <c r="N381" s="21"/>
      <c r="O381" s="22"/>
      <c r="Q381" s="5" t="s">
        <v>163</v>
      </c>
      <c r="R381" s="33">
        <f t="shared" si="192"/>
        <v>0</v>
      </c>
      <c r="S381" s="36">
        <f t="shared" si="193"/>
        <v>0</v>
      </c>
    </row>
    <row r="382" spans="1:19" ht="19.5" hidden="1" thickTop="1" thickBot="1" x14ac:dyDescent="0.3">
      <c r="A382" s="3" t="str">
        <f t="shared" si="189"/>
        <v>b</v>
      </c>
      <c r="B382" s="1" t="s">
        <v>1</v>
      </c>
      <c r="C382" s="7" t="s">
        <v>7</v>
      </c>
      <c r="D382" s="16">
        <v>0</v>
      </c>
      <c r="E382" s="16">
        <v>0</v>
      </c>
      <c r="F382" s="22">
        <f t="shared" si="190"/>
        <v>0</v>
      </c>
      <c r="G382" s="22"/>
      <c r="H382" s="22"/>
      <c r="I382" s="21"/>
      <c r="J382" s="22"/>
      <c r="K382" s="22">
        <f t="shared" si="191"/>
        <v>0</v>
      </c>
      <c r="L382" s="22"/>
      <c r="M382" s="22"/>
      <c r="N382" s="21"/>
      <c r="O382" s="22"/>
      <c r="Q382" s="5" t="s">
        <v>163</v>
      </c>
      <c r="R382" s="33">
        <f t="shared" si="192"/>
        <v>0</v>
      </c>
      <c r="S382" s="36">
        <f t="shared" si="193"/>
        <v>0</v>
      </c>
    </row>
    <row r="383" spans="1:19" ht="19.5" thickTop="1" thickBot="1" x14ac:dyDescent="0.3">
      <c r="A383" s="3" t="str">
        <f t="shared" si="189"/>
        <v>a</v>
      </c>
      <c r="B383" s="1" t="s">
        <v>1</v>
      </c>
      <c r="C383" s="7" t="s">
        <v>8</v>
      </c>
      <c r="D383" s="16">
        <v>40000</v>
      </c>
      <c r="E383" s="16">
        <v>0</v>
      </c>
      <c r="F383" s="22">
        <f t="shared" si="190"/>
        <v>40000</v>
      </c>
      <c r="G383" s="22">
        <v>0</v>
      </c>
      <c r="H383" s="22">
        <v>15000</v>
      </c>
      <c r="I383" s="21">
        <v>15000</v>
      </c>
      <c r="J383" s="22">
        <v>10000</v>
      </c>
      <c r="K383" s="22">
        <f t="shared" si="191"/>
        <v>0</v>
      </c>
      <c r="L383" s="22"/>
      <c r="M383" s="22"/>
      <c r="N383" s="21"/>
      <c r="O383" s="22"/>
      <c r="Q383" s="5" t="s">
        <v>163</v>
      </c>
      <c r="R383" s="33">
        <f t="shared" si="192"/>
        <v>0</v>
      </c>
      <c r="S383" s="36">
        <f t="shared" si="193"/>
        <v>0</v>
      </c>
    </row>
    <row r="384" spans="1:19" ht="19.5" hidden="1" thickTop="1" thickBot="1" x14ac:dyDescent="0.3">
      <c r="A384" s="3" t="str">
        <f t="shared" si="189"/>
        <v>b</v>
      </c>
      <c r="B384" s="1" t="s">
        <v>1</v>
      </c>
      <c r="C384" s="7" t="s">
        <v>9</v>
      </c>
      <c r="D384" s="16">
        <v>0</v>
      </c>
      <c r="E384" s="16">
        <v>0</v>
      </c>
      <c r="F384" s="22">
        <f t="shared" si="190"/>
        <v>0</v>
      </c>
      <c r="G384" s="22"/>
      <c r="H384" s="22"/>
      <c r="I384" s="21"/>
      <c r="J384" s="22"/>
      <c r="K384" s="22">
        <f t="shared" si="191"/>
        <v>0</v>
      </c>
      <c r="L384" s="22"/>
      <c r="M384" s="22"/>
      <c r="N384" s="21"/>
      <c r="O384" s="22"/>
      <c r="Q384" s="5" t="s">
        <v>163</v>
      </c>
      <c r="R384" s="33">
        <f t="shared" si="192"/>
        <v>0</v>
      </c>
      <c r="S384" s="36">
        <f t="shared" si="193"/>
        <v>0</v>
      </c>
    </row>
    <row r="385" spans="1:19" ht="19.5" hidden="1" thickTop="1" thickBot="1" x14ac:dyDescent="0.3">
      <c r="A385" s="3" t="str">
        <f t="shared" si="189"/>
        <v>b</v>
      </c>
      <c r="B385" s="1" t="s">
        <v>1</v>
      </c>
      <c r="C385" s="7" t="s">
        <v>10</v>
      </c>
      <c r="D385" s="16">
        <v>0</v>
      </c>
      <c r="E385" s="16">
        <v>0</v>
      </c>
      <c r="F385" s="22">
        <f t="shared" si="190"/>
        <v>0</v>
      </c>
      <c r="G385" s="22"/>
      <c r="H385" s="22"/>
      <c r="I385" s="21"/>
      <c r="J385" s="22"/>
      <c r="K385" s="22">
        <f t="shared" si="191"/>
        <v>0</v>
      </c>
      <c r="L385" s="22"/>
      <c r="M385" s="22"/>
      <c r="N385" s="21"/>
      <c r="O385" s="22"/>
      <c r="Q385" s="5" t="s">
        <v>163</v>
      </c>
      <c r="R385" s="33">
        <f t="shared" si="192"/>
        <v>0</v>
      </c>
      <c r="S385" s="36">
        <f t="shared" si="193"/>
        <v>0</v>
      </c>
    </row>
    <row r="386" spans="1:19" ht="19.5" hidden="1" thickTop="1" thickBot="1" x14ac:dyDescent="0.3">
      <c r="A386" s="3" t="str">
        <f t="shared" si="189"/>
        <v>b</v>
      </c>
      <c r="B386" s="1" t="s">
        <v>1</v>
      </c>
      <c r="C386" s="7" t="s">
        <v>11</v>
      </c>
      <c r="D386" s="16">
        <v>0</v>
      </c>
      <c r="E386" s="16">
        <v>0</v>
      </c>
      <c r="F386" s="22">
        <f t="shared" si="190"/>
        <v>0</v>
      </c>
      <c r="G386" s="22"/>
      <c r="H386" s="22"/>
      <c r="I386" s="21"/>
      <c r="J386" s="22"/>
      <c r="K386" s="22">
        <f t="shared" si="191"/>
        <v>0</v>
      </c>
      <c r="L386" s="22"/>
      <c r="M386" s="22"/>
      <c r="N386" s="21"/>
      <c r="O386" s="22"/>
      <c r="Q386" s="5" t="s">
        <v>163</v>
      </c>
      <c r="R386" s="33">
        <f t="shared" si="192"/>
        <v>0</v>
      </c>
      <c r="S386" s="36">
        <f t="shared" si="193"/>
        <v>0</v>
      </c>
    </row>
    <row r="387" spans="1:19" ht="19.5" hidden="1" thickTop="1" thickBot="1" x14ac:dyDescent="0.3">
      <c r="A387" s="3" t="str">
        <f t="shared" si="189"/>
        <v>b</v>
      </c>
      <c r="B387" s="1" t="s">
        <v>1</v>
      </c>
      <c r="C387" s="7" t="s">
        <v>12</v>
      </c>
      <c r="D387" s="16">
        <v>0</v>
      </c>
      <c r="E387" s="16">
        <v>0</v>
      </c>
      <c r="F387" s="22">
        <f t="shared" si="190"/>
        <v>0</v>
      </c>
      <c r="G387" s="22"/>
      <c r="H387" s="22"/>
      <c r="I387" s="21"/>
      <c r="J387" s="22"/>
      <c r="K387" s="22">
        <f t="shared" si="191"/>
        <v>0</v>
      </c>
      <c r="L387" s="22"/>
      <c r="M387" s="22"/>
      <c r="N387" s="21"/>
      <c r="O387" s="22"/>
      <c r="Q387" s="5" t="s">
        <v>163</v>
      </c>
      <c r="R387" s="33">
        <f t="shared" si="192"/>
        <v>0</v>
      </c>
      <c r="S387" s="36">
        <f t="shared" si="193"/>
        <v>0</v>
      </c>
    </row>
    <row r="388" spans="1:19" ht="19.5" thickTop="1" thickBot="1" x14ac:dyDescent="0.3">
      <c r="A388" s="3" t="str">
        <f t="shared" si="189"/>
        <v>a</v>
      </c>
      <c r="B388" s="8" t="s">
        <v>72</v>
      </c>
      <c r="C388" s="9" t="s">
        <v>193</v>
      </c>
      <c r="D388" s="14">
        <f t="shared" ref="D388:E388" si="226">D389+D397+D398+D399</f>
        <v>4500000</v>
      </c>
      <c r="E388" s="14">
        <f t="shared" si="226"/>
        <v>0</v>
      </c>
      <c r="F388" s="19">
        <f t="shared" si="190"/>
        <v>4500000</v>
      </c>
      <c r="G388" s="19">
        <f t="shared" ref="G388:J388" si="227">G389+G397+G398+G399</f>
        <v>1100000</v>
      </c>
      <c r="H388" s="19">
        <f t="shared" si="227"/>
        <v>1175000</v>
      </c>
      <c r="I388" s="19">
        <f t="shared" si="227"/>
        <v>1050000</v>
      </c>
      <c r="J388" s="19">
        <f t="shared" si="227"/>
        <v>1175000</v>
      </c>
      <c r="K388" s="19">
        <f t="shared" si="191"/>
        <v>0</v>
      </c>
      <c r="L388" s="19">
        <f t="shared" ref="L388:O388" si="228">L389+L397+L398+L399</f>
        <v>0</v>
      </c>
      <c r="M388" s="19">
        <f t="shared" si="228"/>
        <v>0</v>
      </c>
      <c r="N388" s="19">
        <f t="shared" si="228"/>
        <v>0</v>
      </c>
      <c r="O388" s="19">
        <f t="shared" si="228"/>
        <v>0</v>
      </c>
      <c r="P388" s="5" t="s">
        <v>159</v>
      </c>
      <c r="Q388" s="5" t="s">
        <v>163</v>
      </c>
      <c r="R388" s="33">
        <f t="shared" si="192"/>
        <v>0</v>
      </c>
      <c r="S388" s="36">
        <f t="shared" si="193"/>
        <v>0</v>
      </c>
    </row>
    <row r="389" spans="1:19" ht="19.5" thickTop="1" thickBot="1" x14ac:dyDescent="0.3">
      <c r="A389" s="3" t="str">
        <f t="shared" ref="A389:A452" si="229">IF((D389+F389+G389+H389+J389+I389)&gt;0,"a","b")</f>
        <v>a</v>
      </c>
      <c r="B389" s="1" t="s">
        <v>1</v>
      </c>
      <c r="C389" s="7" t="s">
        <v>2</v>
      </c>
      <c r="D389" s="15">
        <f t="shared" ref="D389:E389" si="230">D390+D391+D392+D393+D394+D395+D396</f>
        <v>4500000</v>
      </c>
      <c r="E389" s="15">
        <f t="shared" si="230"/>
        <v>0</v>
      </c>
      <c r="F389" s="20">
        <f t="shared" ref="F389:F452" si="231">G389+H389+I389+J389</f>
        <v>4500000</v>
      </c>
      <c r="G389" s="20">
        <f t="shared" ref="G389:J389" si="232">G390+G391+G392+G393+G394+G395+G396</f>
        <v>1100000</v>
      </c>
      <c r="H389" s="20">
        <f t="shared" si="232"/>
        <v>1175000</v>
      </c>
      <c r="I389" s="20">
        <f t="shared" si="232"/>
        <v>1050000</v>
      </c>
      <c r="J389" s="20">
        <f t="shared" si="232"/>
        <v>1175000</v>
      </c>
      <c r="K389" s="20">
        <f t="shared" ref="K389:K452" si="233">L389+M389+N389+O389</f>
        <v>0</v>
      </c>
      <c r="L389" s="20">
        <f t="shared" ref="L389:O389" si="234">L390+L391+L392+L393+L394+L395+L396</f>
        <v>0</v>
      </c>
      <c r="M389" s="20">
        <f t="shared" si="234"/>
        <v>0</v>
      </c>
      <c r="N389" s="20">
        <f t="shared" si="234"/>
        <v>0</v>
      </c>
      <c r="O389" s="20">
        <f t="shared" si="234"/>
        <v>0</v>
      </c>
      <c r="P389" s="5" t="s">
        <v>159</v>
      </c>
      <c r="Q389" s="5" t="s">
        <v>163</v>
      </c>
      <c r="R389" s="33">
        <f t="shared" ref="R389:R452" si="235">D389-F389</f>
        <v>0</v>
      </c>
      <c r="S389" s="36">
        <f t="shared" ref="S389:S452" si="236">E389-K389</f>
        <v>0</v>
      </c>
    </row>
    <row r="390" spans="1:19" ht="19.5" hidden="1" thickTop="1" thickBot="1" x14ac:dyDescent="0.3">
      <c r="A390" s="3" t="str">
        <f t="shared" si="229"/>
        <v>b</v>
      </c>
      <c r="B390" s="1" t="s">
        <v>1</v>
      </c>
      <c r="C390" s="7" t="s">
        <v>3</v>
      </c>
      <c r="D390" s="16">
        <v>0</v>
      </c>
      <c r="E390" s="16">
        <v>0</v>
      </c>
      <c r="F390" s="22">
        <f t="shared" si="231"/>
        <v>0</v>
      </c>
      <c r="G390" s="22"/>
      <c r="H390" s="22"/>
      <c r="I390" s="21"/>
      <c r="J390" s="22"/>
      <c r="K390" s="22">
        <f t="shared" si="233"/>
        <v>0</v>
      </c>
      <c r="L390" s="22"/>
      <c r="M390" s="22"/>
      <c r="N390" s="21"/>
      <c r="O390" s="22"/>
      <c r="Q390" s="5" t="s">
        <v>163</v>
      </c>
      <c r="R390" s="33">
        <f t="shared" si="235"/>
        <v>0</v>
      </c>
      <c r="S390" s="36">
        <f t="shared" si="236"/>
        <v>0</v>
      </c>
    </row>
    <row r="391" spans="1:19" ht="19.5" hidden="1" thickTop="1" thickBot="1" x14ac:dyDescent="0.3">
      <c r="A391" s="3" t="str">
        <f t="shared" si="229"/>
        <v>b</v>
      </c>
      <c r="B391" s="1" t="s">
        <v>1</v>
      </c>
      <c r="C391" s="7" t="s">
        <v>4</v>
      </c>
      <c r="D391" s="16">
        <v>0</v>
      </c>
      <c r="E391" s="16">
        <v>0</v>
      </c>
      <c r="F391" s="22">
        <f t="shared" si="231"/>
        <v>0</v>
      </c>
      <c r="G391" s="22"/>
      <c r="H391" s="22"/>
      <c r="I391" s="21"/>
      <c r="J391" s="22"/>
      <c r="K391" s="22">
        <f t="shared" si="233"/>
        <v>0</v>
      </c>
      <c r="L391" s="22"/>
      <c r="M391" s="22"/>
      <c r="N391" s="21"/>
      <c r="O391" s="22"/>
      <c r="Q391" s="5" t="s">
        <v>163</v>
      </c>
      <c r="R391" s="33">
        <f t="shared" si="235"/>
        <v>0</v>
      </c>
      <c r="S391" s="36">
        <f t="shared" si="236"/>
        <v>0</v>
      </c>
    </row>
    <row r="392" spans="1:19" ht="19.5" hidden="1" thickTop="1" thickBot="1" x14ac:dyDescent="0.3">
      <c r="A392" s="3" t="str">
        <f t="shared" si="229"/>
        <v>b</v>
      </c>
      <c r="B392" s="1" t="s">
        <v>1</v>
      </c>
      <c r="C392" s="7" t="s">
        <v>5</v>
      </c>
      <c r="D392" s="16">
        <v>0</v>
      </c>
      <c r="E392" s="16">
        <v>0</v>
      </c>
      <c r="F392" s="22">
        <f t="shared" si="231"/>
        <v>0</v>
      </c>
      <c r="G392" s="22"/>
      <c r="H392" s="22"/>
      <c r="I392" s="21"/>
      <c r="J392" s="22"/>
      <c r="K392" s="22">
        <f t="shared" si="233"/>
        <v>0</v>
      </c>
      <c r="L392" s="22"/>
      <c r="M392" s="22"/>
      <c r="N392" s="21"/>
      <c r="O392" s="22"/>
      <c r="Q392" s="5" t="s">
        <v>163</v>
      </c>
      <c r="R392" s="33">
        <f t="shared" si="235"/>
        <v>0</v>
      </c>
      <c r="S392" s="36">
        <f t="shared" si="236"/>
        <v>0</v>
      </c>
    </row>
    <row r="393" spans="1:19" ht="19.5" hidden="1" thickTop="1" thickBot="1" x14ac:dyDescent="0.3">
      <c r="A393" s="3" t="str">
        <f t="shared" si="229"/>
        <v>b</v>
      </c>
      <c r="B393" s="1" t="s">
        <v>1</v>
      </c>
      <c r="C393" s="7" t="s">
        <v>6</v>
      </c>
      <c r="D393" s="16">
        <v>0</v>
      </c>
      <c r="E393" s="16">
        <v>0</v>
      </c>
      <c r="F393" s="22">
        <f t="shared" si="231"/>
        <v>0</v>
      </c>
      <c r="G393" s="22"/>
      <c r="H393" s="22"/>
      <c r="I393" s="21"/>
      <c r="J393" s="22"/>
      <c r="K393" s="22">
        <f t="shared" si="233"/>
        <v>0</v>
      </c>
      <c r="L393" s="22"/>
      <c r="M393" s="22"/>
      <c r="N393" s="21"/>
      <c r="O393" s="22"/>
      <c r="Q393" s="5" t="s">
        <v>163</v>
      </c>
      <c r="R393" s="33">
        <f t="shared" si="235"/>
        <v>0</v>
      </c>
      <c r="S393" s="36">
        <f t="shared" si="236"/>
        <v>0</v>
      </c>
    </row>
    <row r="394" spans="1:19" ht="19.5" hidden="1" thickTop="1" thickBot="1" x14ac:dyDescent="0.3">
      <c r="A394" s="3" t="str">
        <f t="shared" si="229"/>
        <v>b</v>
      </c>
      <c r="B394" s="1" t="s">
        <v>1</v>
      </c>
      <c r="C394" s="7" t="s">
        <v>7</v>
      </c>
      <c r="D394" s="16">
        <v>0</v>
      </c>
      <c r="E394" s="16">
        <v>0</v>
      </c>
      <c r="F394" s="22">
        <f t="shared" si="231"/>
        <v>0</v>
      </c>
      <c r="G394" s="22"/>
      <c r="H394" s="22"/>
      <c r="I394" s="21"/>
      <c r="J394" s="22"/>
      <c r="K394" s="22">
        <f t="shared" si="233"/>
        <v>0</v>
      </c>
      <c r="L394" s="22"/>
      <c r="M394" s="22"/>
      <c r="N394" s="21"/>
      <c r="O394" s="22"/>
      <c r="Q394" s="5" t="s">
        <v>163</v>
      </c>
      <c r="R394" s="33">
        <f t="shared" si="235"/>
        <v>0</v>
      </c>
      <c r="S394" s="36">
        <f t="shared" si="236"/>
        <v>0</v>
      </c>
    </row>
    <row r="395" spans="1:19" ht="19.5" thickTop="1" thickBot="1" x14ac:dyDescent="0.3">
      <c r="A395" s="3" t="str">
        <f t="shared" si="229"/>
        <v>a</v>
      </c>
      <c r="B395" s="1" t="s">
        <v>1</v>
      </c>
      <c r="C395" s="7" t="s">
        <v>8</v>
      </c>
      <c r="D395" s="16">
        <v>4500000</v>
      </c>
      <c r="E395" s="16">
        <v>0</v>
      </c>
      <c r="F395" s="22">
        <f t="shared" si="231"/>
        <v>4500000</v>
      </c>
      <c r="G395" s="22">
        <v>1100000</v>
      </c>
      <c r="H395" s="22">
        <v>1175000</v>
      </c>
      <c r="I395" s="21">
        <v>1050000</v>
      </c>
      <c r="J395" s="22">
        <v>1175000</v>
      </c>
      <c r="K395" s="22">
        <f t="shared" si="233"/>
        <v>0</v>
      </c>
      <c r="L395" s="22"/>
      <c r="M395" s="22"/>
      <c r="N395" s="21"/>
      <c r="O395" s="22"/>
      <c r="Q395" s="5" t="s">
        <v>163</v>
      </c>
      <c r="R395" s="33">
        <f t="shared" si="235"/>
        <v>0</v>
      </c>
      <c r="S395" s="36">
        <f t="shared" si="236"/>
        <v>0</v>
      </c>
    </row>
    <row r="396" spans="1:19" ht="19.5" hidden="1" thickTop="1" thickBot="1" x14ac:dyDescent="0.3">
      <c r="A396" s="3" t="str">
        <f t="shared" si="229"/>
        <v>b</v>
      </c>
      <c r="B396" s="1" t="s">
        <v>1</v>
      </c>
      <c r="C396" s="7" t="s">
        <v>9</v>
      </c>
      <c r="D396" s="16">
        <v>0</v>
      </c>
      <c r="E396" s="16">
        <v>0</v>
      </c>
      <c r="F396" s="22">
        <f t="shared" si="231"/>
        <v>0</v>
      </c>
      <c r="G396" s="22"/>
      <c r="H396" s="22"/>
      <c r="I396" s="21"/>
      <c r="J396" s="22"/>
      <c r="K396" s="22">
        <f t="shared" si="233"/>
        <v>0</v>
      </c>
      <c r="L396" s="22"/>
      <c r="M396" s="22"/>
      <c r="N396" s="21"/>
      <c r="O396" s="22"/>
      <c r="Q396" s="5" t="s">
        <v>163</v>
      </c>
      <c r="R396" s="33">
        <f t="shared" si="235"/>
        <v>0</v>
      </c>
      <c r="S396" s="36">
        <f t="shared" si="236"/>
        <v>0</v>
      </c>
    </row>
    <row r="397" spans="1:19" ht="19.5" hidden="1" thickTop="1" thickBot="1" x14ac:dyDescent="0.3">
      <c r="A397" s="3" t="str">
        <f t="shared" si="229"/>
        <v>b</v>
      </c>
      <c r="B397" s="1" t="s">
        <v>1</v>
      </c>
      <c r="C397" s="7" t="s">
        <v>10</v>
      </c>
      <c r="D397" s="16">
        <v>0</v>
      </c>
      <c r="E397" s="16">
        <v>0</v>
      </c>
      <c r="F397" s="22">
        <f t="shared" si="231"/>
        <v>0</v>
      </c>
      <c r="G397" s="22"/>
      <c r="H397" s="22"/>
      <c r="I397" s="21"/>
      <c r="J397" s="22"/>
      <c r="K397" s="22">
        <f t="shared" si="233"/>
        <v>0</v>
      </c>
      <c r="L397" s="22"/>
      <c r="M397" s="22"/>
      <c r="N397" s="21"/>
      <c r="O397" s="22"/>
      <c r="Q397" s="5" t="s">
        <v>163</v>
      </c>
      <c r="R397" s="33">
        <f t="shared" si="235"/>
        <v>0</v>
      </c>
      <c r="S397" s="36">
        <f t="shared" si="236"/>
        <v>0</v>
      </c>
    </row>
    <row r="398" spans="1:19" ht="19.5" hidden="1" thickTop="1" thickBot="1" x14ac:dyDescent="0.3">
      <c r="A398" s="3" t="str">
        <f t="shared" si="229"/>
        <v>b</v>
      </c>
      <c r="B398" s="1" t="s">
        <v>1</v>
      </c>
      <c r="C398" s="7" t="s">
        <v>11</v>
      </c>
      <c r="D398" s="16">
        <v>0</v>
      </c>
      <c r="E398" s="16">
        <v>0</v>
      </c>
      <c r="F398" s="22">
        <f t="shared" si="231"/>
        <v>0</v>
      </c>
      <c r="G398" s="22"/>
      <c r="H398" s="22"/>
      <c r="I398" s="21"/>
      <c r="J398" s="22"/>
      <c r="K398" s="22">
        <f t="shared" si="233"/>
        <v>0</v>
      </c>
      <c r="L398" s="22"/>
      <c r="M398" s="22"/>
      <c r="N398" s="21"/>
      <c r="O398" s="22"/>
      <c r="Q398" s="5" t="s">
        <v>163</v>
      </c>
      <c r="R398" s="33">
        <f t="shared" si="235"/>
        <v>0</v>
      </c>
      <c r="S398" s="36">
        <f t="shared" si="236"/>
        <v>0</v>
      </c>
    </row>
    <row r="399" spans="1:19" ht="19.5" hidden="1" thickTop="1" thickBot="1" x14ac:dyDescent="0.3">
      <c r="A399" s="3" t="str">
        <f t="shared" si="229"/>
        <v>b</v>
      </c>
      <c r="B399" s="1" t="s">
        <v>1</v>
      </c>
      <c r="C399" s="7" t="s">
        <v>12</v>
      </c>
      <c r="D399" s="16">
        <v>0</v>
      </c>
      <c r="E399" s="16">
        <v>0</v>
      </c>
      <c r="F399" s="22">
        <f t="shared" si="231"/>
        <v>0</v>
      </c>
      <c r="G399" s="22"/>
      <c r="H399" s="22"/>
      <c r="I399" s="21"/>
      <c r="J399" s="22"/>
      <c r="K399" s="22">
        <f t="shared" si="233"/>
        <v>0</v>
      </c>
      <c r="L399" s="22"/>
      <c r="M399" s="22"/>
      <c r="N399" s="21"/>
      <c r="O399" s="22"/>
      <c r="Q399" s="5" t="s">
        <v>163</v>
      </c>
      <c r="R399" s="33">
        <f t="shared" si="235"/>
        <v>0</v>
      </c>
      <c r="S399" s="36">
        <f t="shared" si="236"/>
        <v>0</v>
      </c>
    </row>
    <row r="400" spans="1:19" ht="31.5" thickTop="1" thickBot="1" x14ac:dyDescent="0.3">
      <c r="A400" s="3" t="str">
        <f t="shared" si="229"/>
        <v>a</v>
      </c>
      <c r="B400" s="8" t="s">
        <v>73</v>
      </c>
      <c r="C400" s="34" t="s">
        <v>194</v>
      </c>
      <c r="D400" s="14">
        <f t="shared" ref="D400:E400" si="237">D401+D409+D410+D411</f>
        <v>2250000</v>
      </c>
      <c r="E400" s="14">
        <f t="shared" si="237"/>
        <v>0</v>
      </c>
      <c r="F400" s="19">
        <f t="shared" si="231"/>
        <v>2250000</v>
      </c>
      <c r="G400" s="19">
        <f t="shared" ref="G400:J400" si="238">G401+G409+G410+G411</f>
        <v>300000</v>
      </c>
      <c r="H400" s="19">
        <f t="shared" si="238"/>
        <v>1250000</v>
      </c>
      <c r="I400" s="19">
        <f t="shared" si="238"/>
        <v>600000</v>
      </c>
      <c r="J400" s="19">
        <f t="shared" si="238"/>
        <v>100000</v>
      </c>
      <c r="K400" s="19">
        <f t="shared" si="233"/>
        <v>0</v>
      </c>
      <c r="L400" s="19">
        <f t="shared" ref="L400:O400" si="239">L401+L409+L410+L411</f>
        <v>0</v>
      </c>
      <c r="M400" s="19">
        <f t="shared" si="239"/>
        <v>0</v>
      </c>
      <c r="N400" s="19">
        <f t="shared" si="239"/>
        <v>0</v>
      </c>
      <c r="O400" s="19">
        <f t="shared" si="239"/>
        <v>0</v>
      </c>
      <c r="P400" s="5" t="s">
        <v>159</v>
      </c>
      <c r="Q400" s="5" t="s">
        <v>163</v>
      </c>
      <c r="R400" s="33">
        <f t="shared" si="235"/>
        <v>0</v>
      </c>
      <c r="S400" s="36">
        <f t="shared" si="236"/>
        <v>0</v>
      </c>
    </row>
    <row r="401" spans="1:19" ht="19.5" thickTop="1" thickBot="1" x14ac:dyDescent="0.3">
      <c r="A401" s="3" t="str">
        <f t="shared" si="229"/>
        <v>a</v>
      </c>
      <c r="B401" s="1" t="s">
        <v>1</v>
      </c>
      <c r="C401" s="7" t="s">
        <v>2</v>
      </c>
      <c r="D401" s="15">
        <f t="shared" ref="D401:E401" si="240">D402+D403+D404+D405+D406+D407+D408</f>
        <v>2250000</v>
      </c>
      <c r="E401" s="15">
        <f t="shared" si="240"/>
        <v>0</v>
      </c>
      <c r="F401" s="20">
        <f t="shared" si="231"/>
        <v>2250000</v>
      </c>
      <c r="G401" s="20">
        <f t="shared" ref="G401:J401" si="241">G402+G403+G404+G405+G406+G407+G408</f>
        <v>300000</v>
      </c>
      <c r="H401" s="20">
        <f t="shared" si="241"/>
        <v>1250000</v>
      </c>
      <c r="I401" s="20">
        <f t="shared" si="241"/>
        <v>600000</v>
      </c>
      <c r="J401" s="20">
        <f t="shared" si="241"/>
        <v>100000</v>
      </c>
      <c r="K401" s="20">
        <f t="shared" si="233"/>
        <v>0</v>
      </c>
      <c r="L401" s="20">
        <f t="shared" ref="L401:O401" si="242">L402+L403+L404+L405+L406+L407+L408</f>
        <v>0</v>
      </c>
      <c r="M401" s="20">
        <f t="shared" si="242"/>
        <v>0</v>
      </c>
      <c r="N401" s="20">
        <f t="shared" si="242"/>
        <v>0</v>
      </c>
      <c r="O401" s="20">
        <f t="shared" si="242"/>
        <v>0</v>
      </c>
      <c r="P401" s="5" t="s">
        <v>159</v>
      </c>
      <c r="Q401" s="5" t="s">
        <v>163</v>
      </c>
      <c r="R401" s="33">
        <f t="shared" si="235"/>
        <v>0</v>
      </c>
      <c r="S401" s="36">
        <f t="shared" si="236"/>
        <v>0</v>
      </c>
    </row>
    <row r="402" spans="1:19" ht="19.5" hidden="1" thickTop="1" thickBot="1" x14ac:dyDescent="0.3">
      <c r="A402" s="3" t="str">
        <f t="shared" si="229"/>
        <v>b</v>
      </c>
      <c r="B402" s="1" t="s">
        <v>1</v>
      </c>
      <c r="C402" s="7" t="s">
        <v>3</v>
      </c>
      <c r="D402" s="16">
        <v>0</v>
      </c>
      <c r="E402" s="16">
        <v>0</v>
      </c>
      <c r="F402" s="22">
        <f t="shared" si="231"/>
        <v>0</v>
      </c>
      <c r="G402" s="22"/>
      <c r="H402" s="22"/>
      <c r="I402" s="21"/>
      <c r="J402" s="22"/>
      <c r="K402" s="22">
        <f t="shared" si="233"/>
        <v>0</v>
      </c>
      <c r="L402" s="22"/>
      <c r="M402" s="22"/>
      <c r="N402" s="21"/>
      <c r="O402" s="22"/>
      <c r="Q402" s="5" t="s">
        <v>163</v>
      </c>
      <c r="R402" s="33">
        <f t="shared" si="235"/>
        <v>0</v>
      </c>
      <c r="S402" s="36">
        <f t="shared" si="236"/>
        <v>0</v>
      </c>
    </row>
    <row r="403" spans="1:19" ht="19.5" hidden="1" thickTop="1" thickBot="1" x14ac:dyDescent="0.3">
      <c r="A403" s="3" t="str">
        <f t="shared" si="229"/>
        <v>b</v>
      </c>
      <c r="B403" s="1" t="s">
        <v>1</v>
      </c>
      <c r="C403" s="7" t="s">
        <v>4</v>
      </c>
      <c r="D403" s="16">
        <v>0</v>
      </c>
      <c r="E403" s="16">
        <v>0</v>
      </c>
      <c r="F403" s="22">
        <f t="shared" si="231"/>
        <v>0</v>
      </c>
      <c r="G403" s="22"/>
      <c r="H403" s="22"/>
      <c r="I403" s="21"/>
      <c r="J403" s="22"/>
      <c r="K403" s="22">
        <f t="shared" si="233"/>
        <v>0</v>
      </c>
      <c r="L403" s="22"/>
      <c r="M403" s="22"/>
      <c r="N403" s="21"/>
      <c r="O403" s="22"/>
      <c r="Q403" s="5" t="s">
        <v>163</v>
      </c>
      <c r="R403" s="33">
        <f t="shared" si="235"/>
        <v>0</v>
      </c>
      <c r="S403" s="36">
        <f t="shared" si="236"/>
        <v>0</v>
      </c>
    </row>
    <row r="404" spans="1:19" ht="19.5" hidden="1" thickTop="1" thickBot="1" x14ac:dyDescent="0.3">
      <c r="A404" s="3" t="str">
        <f t="shared" si="229"/>
        <v>b</v>
      </c>
      <c r="B404" s="1" t="s">
        <v>1</v>
      </c>
      <c r="C404" s="7" t="s">
        <v>5</v>
      </c>
      <c r="D404" s="16">
        <v>0</v>
      </c>
      <c r="E404" s="16">
        <v>0</v>
      </c>
      <c r="F404" s="22">
        <f t="shared" si="231"/>
        <v>0</v>
      </c>
      <c r="G404" s="22"/>
      <c r="H404" s="22"/>
      <c r="I404" s="21"/>
      <c r="J404" s="22"/>
      <c r="K404" s="22">
        <f t="shared" si="233"/>
        <v>0</v>
      </c>
      <c r="L404" s="22"/>
      <c r="M404" s="22"/>
      <c r="N404" s="21"/>
      <c r="O404" s="22"/>
      <c r="Q404" s="5" t="s">
        <v>163</v>
      </c>
      <c r="R404" s="33">
        <f t="shared" si="235"/>
        <v>0</v>
      </c>
      <c r="S404" s="36">
        <f t="shared" si="236"/>
        <v>0</v>
      </c>
    </row>
    <row r="405" spans="1:19" ht="19.5" hidden="1" thickTop="1" thickBot="1" x14ac:dyDescent="0.3">
      <c r="A405" s="3" t="str">
        <f t="shared" si="229"/>
        <v>b</v>
      </c>
      <c r="B405" s="1" t="s">
        <v>1</v>
      </c>
      <c r="C405" s="7" t="s">
        <v>6</v>
      </c>
      <c r="D405" s="16">
        <v>0</v>
      </c>
      <c r="E405" s="16">
        <v>0</v>
      </c>
      <c r="F405" s="22">
        <f t="shared" si="231"/>
        <v>0</v>
      </c>
      <c r="G405" s="22"/>
      <c r="H405" s="22"/>
      <c r="I405" s="21"/>
      <c r="J405" s="22"/>
      <c r="K405" s="22">
        <f t="shared" si="233"/>
        <v>0</v>
      </c>
      <c r="L405" s="22"/>
      <c r="M405" s="22"/>
      <c r="N405" s="21"/>
      <c r="O405" s="22"/>
      <c r="Q405" s="5" t="s">
        <v>163</v>
      </c>
      <c r="R405" s="33">
        <f t="shared" si="235"/>
        <v>0</v>
      </c>
      <c r="S405" s="36">
        <f t="shared" si="236"/>
        <v>0</v>
      </c>
    </row>
    <row r="406" spans="1:19" ht="19.5" hidden="1" thickTop="1" thickBot="1" x14ac:dyDescent="0.3">
      <c r="A406" s="3" t="str">
        <f t="shared" si="229"/>
        <v>b</v>
      </c>
      <c r="B406" s="1" t="s">
        <v>1</v>
      </c>
      <c r="C406" s="7" t="s">
        <v>7</v>
      </c>
      <c r="D406" s="16">
        <v>0</v>
      </c>
      <c r="E406" s="16">
        <v>0</v>
      </c>
      <c r="F406" s="22">
        <f t="shared" si="231"/>
        <v>0</v>
      </c>
      <c r="G406" s="22"/>
      <c r="H406" s="22"/>
      <c r="I406" s="21"/>
      <c r="J406" s="22"/>
      <c r="K406" s="22">
        <f t="shared" si="233"/>
        <v>0</v>
      </c>
      <c r="L406" s="22"/>
      <c r="M406" s="22"/>
      <c r="N406" s="21"/>
      <c r="O406" s="22"/>
      <c r="Q406" s="5" t="s">
        <v>163</v>
      </c>
      <c r="R406" s="33">
        <f t="shared" si="235"/>
        <v>0</v>
      </c>
      <c r="S406" s="36">
        <f t="shared" si="236"/>
        <v>0</v>
      </c>
    </row>
    <row r="407" spans="1:19" ht="19.5" hidden="1" thickTop="1" thickBot="1" x14ac:dyDescent="0.3">
      <c r="A407" s="3" t="str">
        <f t="shared" si="229"/>
        <v>b</v>
      </c>
      <c r="B407" s="1" t="s">
        <v>1</v>
      </c>
      <c r="C407" s="7" t="s">
        <v>8</v>
      </c>
      <c r="D407" s="16">
        <v>0</v>
      </c>
      <c r="E407" s="16">
        <v>0</v>
      </c>
      <c r="F407" s="22">
        <f t="shared" si="231"/>
        <v>0</v>
      </c>
      <c r="G407" s="22"/>
      <c r="H407" s="22"/>
      <c r="I407" s="22"/>
      <c r="J407" s="22"/>
      <c r="K407" s="22">
        <f t="shared" si="233"/>
        <v>0</v>
      </c>
      <c r="L407" s="22"/>
      <c r="M407" s="22"/>
      <c r="N407" s="22"/>
      <c r="O407" s="22"/>
      <c r="Q407" s="5" t="s">
        <v>163</v>
      </c>
      <c r="R407" s="33">
        <f t="shared" si="235"/>
        <v>0</v>
      </c>
      <c r="S407" s="36">
        <f t="shared" si="236"/>
        <v>0</v>
      </c>
    </row>
    <row r="408" spans="1:19" ht="19.5" thickTop="1" thickBot="1" x14ac:dyDescent="0.3">
      <c r="A408" s="3" t="str">
        <f t="shared" si="229"/>
        <v>a</v>
      </c>
      <c r="B408" s="1" t="s">
        <v>1</v>
      </c>
      <c r="C408" s="7" t="s">
        <v>9</v>
      </c>
      <c r="D408" s="16">
        <v>2250000</v>
      </c>
      <c r="E408" s="16">
        <v>0</v>
      </c>
      <c r="F408" s="22">
        <f t="shared" si="231"/>
        <v>2250000</v>
      </c>
      <c r="G408" s="22">
        <v>300000</v>
      </c>
      <c r="H408" s="22">
        <v>1250000</v>
      </c>
      <c r="I408" s="21">
        <v>600000</v>
      </c>
      <c r="J408" s="22">
        <v>100000</v>
      </c>
      <c r="K408" s="22">
        <f t="shared" si="233"/>
        <v>0</v>
      </c>
      <c r="L408" s="22"/>
      <c r="M408" s="22"/>
      <c r="N408" s="21"/>
      <c r="O408" s="22"/>
      <c r="Q408" s="5" t="s">
        <v>163</v>
      </c>
      <c r="R408" s="33">
        <f t="shared" si="235"/>
        <v>0</v>
      </c>
      <c r="S408" s="36">
        <f t="shared" si="236"/>
        <v>0</v>
      </c>
    </row>
    <row r="409" spans="1:19" ht="19.5" hidden="1" thickTop="1" thickBot="1" x14ac:dyDescent="0.3">
      <c r="A409" s="3" t="str">
        <f t="shared" si="229"/>
        <v>b</v>
      </c>
      <c r="B409" s="1" t="s">
        <v>1</v>
      </c>
      <c r="C409" s="7" t="s">
        <v>10</v>
      </c>
      <c r="D409" s="16">
        <v>0</v>
      </c>
      <c r="E409" s="16">
        <v>0</v>
      </c>
      <c r="F409" s="22">
        <f t="shared" si="231"/>
        <v>0</v>
      </c>
      <c r="G409" s="22"/>
      <c r="H409" s="22"/>
      <c r="I409" s="21"/>
      <c r="J409" s="22"/>
      <c r="K409" s="22">
        <f t="shared" si="233"/>
        <v>0</v>
      </c>
      <c r="L409" s="22"/>
      <c r="M409" s="22"/>
      <c r="N409" s="21"/>
      <c r="O409" s="22"/>
      <c r="Q409" s="5" t="s">
        <v>163</v>
      </c>
      <c r="R409" s="33">
        <f t="shared" si="235"/>
        <v>0</v>
      </c>
      <c r="S409" s="36">
        <f t="shared" si="236"/>
        <v>0</v>
      </c>
    </row>
    <row r="410" spans="1:19" ht="19.5" hidden="1" thickTop="1" thickBot="1" x14ac:dyDescent="0.3">
      <c r="A410" s="3" t="str">
        <f t="shared" si="229"/>
        <v>b</v>
      </c>
      <c r="B410" s="1" t="s">
        <v>1</v>
      </c>
      <c r="C410" s="7" t="s">
        <v>11</v>
      </c>
      <c r="D410" s="16">
        <v>0</v>
      </c>
      <c r="E410" s="16">
        <v>0</v>
      </c>
      <c r="F410" s="22">
        <f t="shared" si="231"/>
        <v>0</v>
      </c>
      <c r="G410" s="22"/>
      <c r="H410" s="22"/>
      <c r="I410" s="21"/>
      <c r="J410" s="22"/>
      <c r="K410" s="22">
        <f t="shared" si="233"/>
        <v>0</v>
      </c>
      <c r="L410" s="22"/>
      <c r="M410" s="22"/>
      <c r="N410" s="21"/>
      <c r="O410" s="22"/>
      <c r="Q410" s="5" t="s">
        <v>163</v>
      </c>
      <c r="R410" s="33">
        <f t="shared" si="235"/>
        <v>0</v>
      </c>
      <c r="S410" s="36">
        <f t="shared" si="236"/>
        <v>0</v>
      </c>
    </row>
    <row r="411" spans="1:19" ht="19.5" hidden="1" thickTop="1" thickBot="1" x14ac:dyDescent="0.3">
      <c r="A411" s="3" t="str">
        <f t="shared" si="229"/>
        <v>b</v>
      </c>
      <c r="B411" s="1" t="s">
        <v>1</v>
      </c>
      <c r="C411" s="7" t="s">
        <v>12</v>
      </c>
      <c r="D411" s="16">
        <v>0</v>
      </c>
      <c r="E411" s="16">
        <v>0</v>
      </c>
      <c r="F411" s="22">
        <f t="shared" si="231"/>
        <v>0</v>
      </c>
      <c r="G411" s="22"/>
      <c r="H411" s="22"/>
      <c r="I411" s="21"/>
      <c r="J411" s="22"/>
      <c r="K411" s="22">
        <f t="shared" si="233"/>
        <v>0</v>
      </c>
      <c r="L411" s="22"/>
      <c r="M411" s="22"/>
      <c r="N411" s="21"/>
      <c r="O411" s="22"/>
      <c r="Q411" s="5" t="s">
        <v>163</v>
      </c>
      <c r="R411" s="33">
        <f t="shared" si="235"/>
        <v>0</v>
      </c>
      <c r="S411" s="36">
        <f t="shared" si="236"/>
        <v>0</v>
      </c>
    </row>
    <row r="412" spans="1:19" ht="31.5" thickTop="1" thickBot="1" x14ac:dyDescent="0.3">
      <c r="A412" s="3" t="str">
        <f t="shared" si="229"/>
        <v>a</v>
      </c>
      <c r="B412" s="8" t="s">
        <v>74</v>
      </c>
      <c r="C412" s="9" t="s">
        <v>195</v>
      </c>
      <c r="D412" s="14">
        <f t="shared" ref="D412:E412" si="243">D413+D421+D422+D423</f>
        <v>60000</v>
      </c>
      <c r="E412" s="14">
        <f t="shared" si="243"/>
        <v>0</v>
      </c>
      <c r="F412" s="19">
        <f t="shared" si="231"/>
        <v>60000</v>
      </c>
      <c r="G412" s="19">
        <f t="shared" ref="G412:J412" si="244">G413+G421+G422+G423</f>
        <v>10000</v>
      </c>
      <c r="H412" s="19">
        <f t="shared" si="244"/>
        <v>15000</v>
      </c>
      <c r="I412" s="19">
        <f t="shared" si="244"/>
        <v>15000</v>
      </c>
      <c r="J412" s="19">
        <f t="shared" si="244"/>
        <v>20000</v>
      </c>
      <c r="K412" s="19">
        <f t="shared" si="233"/>
        <v>0</v>
      </c>
      <c r="L412" s="19">
        <f t="shared" ref="L412:O412" si="245">L413+L421+L422+L423</f>
        <v>0</v>
      </c>
      <c r="M412" s="19">
        <f t="shared" si="245"/>
        <v>0</v>
      </c>
      <c r="N412" s="19">
        <f t="shared" si="245"/>
        <v>0</v>
      </c>
      <c r="O412" s="19">
        <f t="shared" si="245"/>
        <v>0</v>
      </c>
      <c r="P412" s="5" t="s">
        <v>159</v>
      </c>
      <c r="Q412" s="5" t="s">
        <v>163</v>
      </c>
      <c r="R412" s="33">
        <f t="shared" si="235"/>
        <v>0</v>
      </c>
      <c r="S412" s="36">
        <f t="shared" si="236"/>
        <v>0</v>
      </c>
    </row>
    <row r="413" spans="1:19" ht="19.5" thickTop="1" thickBot="1" x14ac:dyDescent="0.3">
      <c r="A413" s="3" t="str">
        <f t="shared" si="229"/>
        <v>a</v>
      </c>
      <c r="B413" s="1" t="s">
        <v>1</v>
      </c>
      <c r="C413" s="7" t="s">
        <v>2</v>
      </c>
      <c r="D413" s="15">
        <f t="shared" ref="D413:E413" si="246">D414+D415+D416+D417+D418+D419+D420</f>
        <v>60000</v>
      </c>
      <c r="E413" s="15">
        <f t="shared" si="246"/>
        <v>0</v>
      </c>
      <c r="F413" s="20">
        <f t="shared" si="231"/>
        <v>60000</v>
      </c>
      <c r="G413" s="20">
        <f t="shared" ref="G413:J413" si="247">G414+G415+G416+G417+G418+G419+G420</f>
        <v>10000</v>
      </c>
      <c r="H413" s="20">
        <f t="shared" si="247"/>
        <v>15000</v>
      </c>
      <c r="I413" s="20">
        <f t="shared" si="247"/>
        <v>15000</v>
      </c>
      <c r="J413" s="20">
        <f t="shared" si="247"/>
        <v>20000</v>
      </c>
      <c r="K413" s="20">
        <f t="shared" si="233"/>
        <v>0</v>
      </c>
      <c r="L413" s="20">
        <f t="shared" ref="L413:O413" si="248">L414+L415+L416+L417+L418+L419+L420</f>
        <v>0</v>
      </c>
      <c r="M413" s="20">
        <f t="shared" si="248"/>
        <v>0</v>
      </c>
      <c r="N413" s="20">
        <f t="shared" si="248"/>
        <v>0</v>
      </c>
      <c r="O413" s="20">
        <f t="shared" si="248"/>
        <v>0</v>
      </c>
      <c r="P413" s="5" t="s">
        <v>159</v>
      </c>
      <c r="Q413" s="5" t="s">
        <v>163</v>
      </c>
      <c r="R413" s="33">
        <f t="shared" si="235"/>
        <v>0</v>
      </c>
      <c r="S413" s="36">
        <f t="shared" si="236"/>
        <v>0</v>
      </c>
    </row>
    <row r="414" spans="1:19" ht="19.5" hidden="1" thickTop="1" thickBot="1" x14ac:dyDescent="0.3">
      <c r="A414" s="3" t="str">
        <f t="shared" si="229"/>
        <v>b</v>
      </c>
      <c r="B414" s="1" t="s">
        <v>1</v>
      </c>
      <c r="C414" s="7" t="s">
        <v>3</v>
      </c>
      <c r="D414" s="16">
        <v>0</v>
      </c>
      <c r="E414" s="16">
        <v>0</v>
      </c>
      <c r="F414" s="22">
        <f t="shared" si="231"/>
        <v>0</v>
      </c>
      <c r="G414" s="22"/>
      <c r="H414" s="22"/>
      <c r="I414" s="21"/>
      <c r="J414" s="22"/>
      <c r="K414" s="22">
        <f t="shared" si="233"/>
        <v>0</v>
      </c>
      <c r="L414" s="22"/>
      <c r="M414" s="22"/>
      <c r="N414" s="21"/>
      <c r="O414" s="22"/>
      <c r="Q414" s="5" t="s">
        <v>163</v>
      </c>
      <c r="R414" s="33">
        <f t="shared" si="235"/>
        <v>0</v>
      </c>
      <c r="S414" s="36">
        <f t="shared" si="236"/>
        <v>0</v>
      </c>
    </row>
    <row r="415" spans="1:19" ht="19.5" hidden="1" thickTop="1" thickBot="1" x14ac:dyDescent="0.3">
      <c r="A415" s="3" t="str">
        <f t="shared" si="229"/>
        <v>b</v>
      </c>
      <c r="B415" s="1" t="s">
        <v>1</v>
      </c>
      <c r="C415" s="7" t="s">
        <v>4</v>
      </c>
      <c r="D415" s="16">
        <v>0</v>
      </c>
      <c r="E415" s="16">
        <v>0</v>
      </c>
      <c r="F415" s="22">
        <f t="shared" si="231"/>
        <v>0</v>
      </c>
      <c r="G415" s="22"/>
      <c r="H415" s="22"/>
      <c r="I415" s="21"/>
      <c r="J415" s="22"/>
      <c r="K415" s="22">
        <f t="shared" si="233"/>
        <v>0</v>
      </c>
      <c r="L415" s="22"/>
      <c r="M415" s="22"/>
      <c r="N415" s="21"/>
      <c r="O415" s="22"/>
      <c r="Q415" s="5" t="s">
        <v>163</v>
      </c>
      <c r="R415" s="33">
        <f t="shared" si="235"/>
        <v>0</v>
      </c>
      <c r="S415" s="36">
        <f t="shared" si="236"/>
        <v>0</v>
      </c>
    </row>
    <row r="416" spans="1:19" ht="19.5" hidden="1" thickTop="1" thickBot="1" x14ac:dyDescent="0.3">
      <c r="A416" s="3" t="str">
        <f t="shared" si="229"/>
        <v>b</v>
      </c>
      <c r="B416" s="1" t="s">
        <v>1</v>
      </c>
      <c r="C416" s="7" t="s">
        <v>5</v>
      </c>
      <c r="D416" s="16">
        <v>0</v>
      </c>
      <c r="E416" s="16">
        <v>0</v>
      </c>
      <c r="F416" s="22">
        <f t="shared" si="231"/>
        <v>0</v>
      </c>
      <c r="G416" s="22"/>
      <c r="H416" s="22"/>
      <c r="I416" s="21"/>
      <c r="J416" s="22"/>
      <c r="K416" s="22">
        <f t="shared" si="233"/>
        <v>0</v>
      </c>
      <c r="L416" s="22"/>
      <c r="M416" s="22"/>
      <c r="N416" s="21"/>
      <c r="O416" s="22"/>
      <c r="Q416" s="5" t="s">
        <v>163</v>
      </c>
      <c r="R416" s="33">
        <f t="shared" si="235"/>
        <v>0</v>
      </c>
      <c r="S416" s="36">
        <f t="shared" si="236"/>
        <v>0</v>
      </c>
    </row>
    <row r="417" spans="1:19" ht="19.5" hidden="1" thickTop="1" thickBot="1" x14ac:dyDescent="0.3">
      <c r="A417" s="3" t="str">
        <f t="shared" si="229"/>
        <v>b</v>
      </c>
      <c r="B417" s="1" t="s">
        <v>1</v>
      </c>
      <c r="C417" s="7" t="s">
        <v>6</v>
      </c>
      <c r="D417" s="16">
        <v>0</v>
      </c>
      <c r="E417" s="16">
        <v>0</v>
      </c>
      <c r="F417" s="22">
        <f t="shared" si="231"/>
        <v>0</v>
      </c>
      <c r="G417" s="22"/>
      <c r="H417" s="22"/>
      <c r="I417" s="21"/>
      <c r="J417" s="22"/>
      <c r="K417" s="22">
        <f t="shared" si="233"/>
        <v>0</v>
      </c>
      <c r="L417" s="22"/>
      <c r="M417" s="22"/>
      <c r="N417" s="21"/>
      <c r="O417" s="22"/>
      <c r="Q417" s="5" t="s">
        <v>163</v>
      </c>
      <c r="R417" s="33">
        <f t="shared" si="235"/>
        <v>0</v>
      </c>
      <c r="S417" s="36">
        <f t="shared" si="236"/>
        <v>0</v>
      </c>
    </row>
    <row r="418" spans="1:19" ht="19.5" hidden="1" thickTop="1" thickBot="1" x14ac:dyDescent="0.3">
      <c r="A418" s="3" t="str">
        <f t="shared" si="229"/>
        <v>b</v>
      </c>
      <c r="B418" s="1" t="s">
        <v>1</v>
      </c>
      <c r="C418" s="7" t="s">
        <v>7</v>
      </c>
      <c r="D418" s="16">
        <v>0</v>
      </c>
      <c r="E418" s="16">
        <v>0</v>
      </c>
      <c r="F418" s="22">
        <f t="shared" si="231"/>
        <v>0</v>
      </c>
      <c r="G418" s="22"/>
      <c r="H418" s="22"/>
      <c r="I418" s="21"/>
      <c r="J418" s="22"/>
      <c r="K418" s="22">
        <f t="shared" si="233"/>
        <v>0</v>
      </c>
      <c r="L418" s="22"/>
      <c r="M418" s="22"/>
      <c r="N418" s="21"/>
      <c r="O418" s="22"/>
      <c r="Q418" s="5" t="s">
        <v>163</v>
      </c>
      <c r="R418" s="33">
        <f t="shared" si="235"/>
        <v>0</v>
      </c>
      <c r="S418" s="36">
        <f t="shared" si="236"/>
        <v>0</v>
      </c>
    </row>
    <row r="419" spans="1:19" ht="19.5" thickTop="1" thickBot="1" x14ac:dyDescent="0.3">
      <c r="A419" s="3" t="str">
        <f t="shared" si="229"/>
        <v>a</v>
      </c>
      <c r="B419" s="1" t="s">
        <v>1</v>
      </c>
      <c r="C419" s="7" t="s">
        <v>8</v>
      </c>
      <c r="D419" s="16">
        <v>60000</v>
      </c>
      <c r="E419" s="16">
        <v>0</v>
      </c>
      <c r="F419" s="22">
        <f t="shared" si="231"/>
        <v>60000</v>
      </c>
      <c r="G419" s="22">
        <v>10000</v>
      </c>
      <c r="H419" s="22">
        <v>15000</v>
      </c>
      <c r="I419" s="22">
        <v>15000</v>
      </c>
      <c r="J419" s="22">
        <v>20000</v>
      </c>
      <c r="K419" s="22">
        <f t="shared" si="233"/>
        <v>0</v>
      </c>
      <c r="L419" s="22"/>
      <c r="M419" s="22"/>
      <c r="N419" s="22"/>
      <c r="O419" s="22"/>
      <c r="Q419" s="5" t="s">
        <v>163</v>
      </c>
      <c r="R419" s="33">
        <f t="shared" si="235"/>
        <v>0</v>
      </c>
      <c r="S419" s="36">
        <f t="shared" si="236"/>
        <v>0</v>
      </c>
    </row>
    <row r="420" spans="1:19" ht="19.5" hidden="1" thickTop="1" thickBot="1" x14ac:dyDescent="0.3">
      <c r="A420" s="3" t="str">
        <f t="shared" si="229"/>
        <v>b</v>
      </c>
      <c r="B420" s="1" t="s">
        <v>1</v>
      </c>
      <c r="C420" s="7" t="s">
        <v>9</v>
      </c>
      <c r="D420" s="16">
        <v>0</v>
      </c>
      <c r="E420" s="16">
        <v>0</v>
      </c>
      <c r="F420" s="22">
        <f t="shared" si="231"/>
        <v>0</v>
      </c>
      <c r="G420" s="22"/>
      <c r="H420" s="22"/>
      <c r="I420" s="21"/>
      <c r="J420" s="22"/>
      <c r="K420" s="22">
        <f t="shared" si="233"/>
        <v>0</v>
      </c>
      <c r="L420" s="22"/>
      <c r="M420" s="22"/>
      <c r="N420" s="21"/>
      <c r="O420" s="22"/>
      <c r="Q420" s="5" t="s">
        <v>163</v>
      </c>
      <c r="R420" s="33">
        <f t="shared" si="235"/>
        <v>0</v>
      </c>
      <c r="S420" s="36">
        <f t="shared" si="236"/>
        <v>0</v>
      </c>
    </row>
    <row r="421" spans="1:19" ht="19.5" hidden="1" thickTop="1" thickBot="1" x14ac:dyDescent="0.3">
      <c r="A421" s="3" t="str">
        <f t="shared" si="229"/>
        <v>b</v>
      </c>
      <c r="B421" s="1" t="s">
        <v>1</v>
      </c>
      <c r="C421" s="7" t="s">
        <v>10</v>
      </c>
      <c r="D421" s="16">
        <v>0</v>
      </c>
      <c r="E421" s="16">
        <v>0</v>
      </c>
      <c r="F421" s="22">
        <f t="shared" si="231"/>
        <v>0</v>
      </c>
      <c r="G421" s="22"/>
      <c r="H421" s="22"/>
      <c r="I421" s="21"/>
      <c r="J421" s="22"/>
      <c r="K421" s="22">
        <f t="shared" si="233"/>
        <v>0</v>
      </c>
      <c r="L421" s="22"/>
      <c r="M421" s="22"/>
      <c r="N421" s="21"/>
      <c r="O421" s="22"/>
      <c r="Q421" s="5" t="s">
        <v>163</v>
      </c>
      <c r="R421" s="33">
        <f t="shared" si="235"/>
        <v>0</v>
      </c>
      <c r="S421" s="36">
        <f t="shared" si="236"/>
        <v>0</v>
      </c>
    </row>
    <row r="422" spans="1:19" ht="19.5" hidden="1" thickTop="1" thickBot="1" x14ac:dyDescent="0.3">
      <c r="A422" s="3" t="str">
        <f t="shared" si="229"/>
        <v>b</v>
      </c>
      <c r="B422" s="1" t="s">
        <v>1</v>
      </c>
      <c r="C422" s="7" t="s">
        <v>11</v>
      </c>
      <c r="D422" s="16">
        <v>0</v>
      </c>
      <c r="E422" s="16">
        <v>0</v>
      </c>
      <c r="F422" s="22">
        <f t="shared" si="231"/>
        <v>0</v>
      </c>
      <c r="G422" s="22"/>
      <c r="H422" s="22"/>
      <c r="I422" s="21"/>
      <c r="J422" s="22"/>
      <c r="K422" s="22">
        <f t="shared" si="233"/>
        <v>0</v>
      </c>
      <c r="L422" s="22"/>
      <c r="M422" s="22"/>
      <c r="N422" s="21"/>
      <c r="O422" s="22"/>
      <c r="Q422" s="5" t="s">
        <v>163</v>
      </c>
      <c r="R422" s="33">
        <f t="shared" si="235"/>
        <v>0</v>
      </c>
      <c r="S422" s="36">
        <f t="shared" si="236"/>
        <v>0</v>
      </c>
    </row>
    <row r="423" spans="1:19" ht="19.5" hidden="1" thickTop="1" thickBot="1" x14ac:dyDescent="0.3">
      <c r="A423" s="3" t="str">
        <f t="shared" si="229"/>
        <v>b</v>
      </c>
      <c r="B423" s="1" t="s">
        <v>1</v>
      </c>
      <c r="C423" s="7" t="s">
        <v>12</v>
      </c>
      <c r="D423" s="16">
        <v>0</v>
      </c>
      <c r="E423" s="16">
        <v>0</v>
      </c>
      <c r="F423" s="22">
        <f t="shared" si="231"/>
        <v>0</v>
      </c>
      <c r="G423" s="22"/>
      <c r="H423" s="22"/>
      <c r="I423" s="21"/>
      <c r="J423" s="22"/>
      <c r="K423" s="22">
        <f t="shared" si="233"/>
        <v>0</v>
      </c>
      <c r="L423" s="22"/>
      <c r="M423" s="22"/>
      <c r="N423" s="21"/>
      <c r="O423" s="22"/>
      <c r="Q423" s="5" t="s">
        <v>163</v>
      </c>
      <c r="R423" s="33">
        <f t="shared" si="235"/>
        <v>0</v>
      </c>
      <c r="S423" s="36">
        <f t="shared" si="236"/>
        <v>0</v>
      </c>
    </row>
    <row r="424" spans="1:19" ht="46.5" thickTop="1" thickBot="1" x14ac:dyDescent="0.3">
      <c r="A424" s="3" t="str">
        <f t="shared" si="229"/>
        <v>a</v>
      </c>
      <c r="B424" s="8" t="s">
        <v>75</v>
      </c>
      <c r="C424" s="9" t="s">
        <v>196</v>
      </c>
      <c r="D424" s="14">
        <f t="shared" ref="D424:E424" si="249">D425+D433+D434+D435</f>
        <v>400000</v>
      </c>
      <c r="E424" s="14">
        <f t="shared" si="249"/>
        <v>0</v>
      </c>
      <c r="F424" s="19">
        <f t="shared" si="231"/>
        <v>400000</v>
      </c>
      <c r="G424" s="19">
        <f t="shared" ref="G424:J424" si="250">G425+G433+G434+G435</f>
        <v>100000</v>
      </c>
      <c r="H424" s="19">
        <f t="shared" si="250"/>
        <v>100000</v>
      </c>
      <c r="I424" s="19">
        <f t="shared" si="250"/>
        <v>100000</v>
      </c>
      <c r="J424" s="19">
        <f t="shared" si="250"/>
        <v>100000</v>
      </c>
      <c r="K424" s="19">
        <f t="shared" si="233"/>
        <v>0</v>
      </c>
      <c r="L424" s="19">
        <f t="shared" ref="L424:O424" si="251">L425+L433+L434+L435</f>
        <v>0</v>
      </c>
      <c r="M424" s="19">
        <f t="shared" si="251"/>
        <v>0</v>
      </c>
      <c r="N424" s="19">
        <f t="shared" si="251"/>
        <v>0</v>
      </c>
      <c r="O424" s="19">
        <f t="shared" si="251"/>
        <v>0</v>
      </c>
      <c r="P424" s="5" t="s">
        <v>159</v>
      </c>
      <c r="Q424" s="5" t="s">
        <v>163</v>
      </c>
      <c r="R424" s="33">
        <f t="shared" si="235"/>
        <v>0</v>
      </c>
      <c r="S424" s="36">
        <f t="shared" si="236"/>
        <v>0</v>
      </c>
    </row>
    <row r="425" spans="1:19" ht="19.5" thickTop="1" thickBot="1" x14ac:dyDescent="0.3">
      <c r="A425" s="3" t="str">
        <f t="shared" si="229"/>
        <v>a</v>
      </c>
      <c r="B425" s="1" t="s">
        <v>1</v>
      </c>
      <c r="C425" s="7" t="s">
        <v>2</v>
      </c>
      <c r="D425" s="15">
        <f t="shared" ref="D425:E425" si="252">D426+D427+D428+D429+D430+D431+D432</f>
        <v>400000</v>
      </c>
      <c r="E425" s="15">
        <f t="shared" si="252"/>
        <v>0</v>
      </c>
      <c r="F425" s="20">
        <f t="shared" si="231"/>
        <v>400000</v>
      </c>
      <c r="G425" s="20">
        <f t="shared" ref="G425:J425" si="253">G426+G427+G428+G429+G430+G431+G432</f>
        <v>100000</v>
      </c>
      <c r="H425" s="20">
        <f t="shared" si="253"/>
        <v>100000</v>
      </c>
      <c r="I425" s="20">
        <f t="shared" si="253"/>
        <v>100000</v>
      </c>
      <c r="J425" s="20">
        <f t="shared" si="253"/>
        <v>100000</v>
      </c>
      <c r="K425" s="20">
        <f t="shared" si="233"/>
        <v>0</v>
      </c>
      <c r="L425" s="20">
        <f t="shared" ref="L425:O425" si="254">L426+L427+L428+L429+L430+L431+L432</f>
        <v>0</v>
      </c>
      <c r="M425" s="20">
        <f t="shared" si="254"/>
        <v>0</v>
      </c>
      <c r="N425" s="20">
        <f t="shared" si="254"/>
        <v>0</v>
      </c>
      <c r="O425" s="20">
        <f t="shared" si="254"/>
        <v>0</v>
      </c>
      <c r="P425" s="5" t="s">
        <v>159</v>
      </c>
      <c r="Q425" s="5" t="s">
        <v>163</v>
      </c>
      <c r="R425" s="33">
        <f t="shared" si="235"/>
        <v>0</v>
      </c>
      <c r="S425" s="36">
        <f t="shared" si="236"/>
        <v>0</v>
      </c>
    </row>
    <row r="426" spans="1:19" ht="19.5" hidden="1" thickTop="1" thickBot="1" x14ac:dyDescent="0.3">
      <c r="A426" s="3" t="str">
        <f t="shared" si="229"/>
        <v>b</v>
      </c>
      <c r="B426" s="1" t="s">
        <v>1</v>
      </c>
      <c r="C426" s="7" t="s">
        <v>3</v>
      </c>
      <c r="D426" s="16">
        <v>0</v>
      </c>
      <c r="E426" s="16">
        <v>0</v>
      </c>
      <c r="F426" s="22">
        <f t="shared" si="231"/>
        <v>0</v>
      </c>
      <c r="G426" s="22"/>
      <c r="H426" s="22"/>
      <c r="I426" s="21"/>
      <c r="J426" s="22"/>
      <c r="K426" s="22">
        <f t="shared" si="233"/>
        <v>0</v>
      </c>
      <c r="L426" s="22"/>
      <c r="M426" s="22"/>
      <c r="N426" s="21"/>
      <c r="O426" s="22"/>
      <c r="Q426" s="5" t="s">
        <v>163</v>
      </c>
      <c r="R426" s="33">
        <f t="shared" si="235"/>
        <v>0</v>
      </c>
      <c r="S426" s="36">
        <f t="shared" si="236"/>
        <v>0</v>
      </c>
    </row>
    <row r="427" spans="1:19" ht="19.5" hidden="1" thickTop="1" thickBot="1" x14ac:dyDescent="0.3">
      <c r="A427" s="3" t="str">
        <f t="shared" si="229"/>
        <v>b</v>
      </c>
      <c r="B427" s="1" t="s">
        <v>1</v>
      </c>
      <c r="C427" s="7" t="s">
        <v>4</v>
      </c>
      <c r="D427" s="16">
        <v>0</v>
      </c>
      <c r="E427" s="16">
        <v>0</v>
      </c>
      <c r="F427" s="22">
        <f t="shared" si="231"/>
        <v>0</v>
      </c>
      <c r="G427" s="22"/>
      <c r="H427" s="22"/>
      <c r="I427" s="21"/>
      <c r="J427" s="22"/>
      <c r="K427" s="22">
        <f t="shared" si="233"/>
        <v>0</v>
      </c>
      <c r="L427" s="22"/>
      <c r="M427" s="22"/>
      <c r="N427" s="21"/>
      <c r="O427" s="22"/>
      <c r="Q427" s="5" t="s">
        <v>163</v>
      </c>
      <c r="R427" s="33">
        <f t="shared" si="235"/>
        <v>0</v>
      </c>
      <c r="S427" s="36">
        <f t="shared" si="236"/>
        <v>0</v>
      </c>
    </row>
    <row r="428" spans="1:19" ht="19.5" hidden="1" thickTop="1" thickBot="1" x14ac:dyDescent="0.3">
      <c r="A428" s="3" t="str">
        <f t="shared" si="229"/>
        <v>b</v>
      </c>
      <c r="B428" s="1" t="s">
        <v>1</v>
      </c>
      <c r="C428" s="7" t="s">
        <v>5</v>
      </c>
      <c r="D428" s="16">
        <v>0</v>
      </c>
      <c r="E428" s="16">
        <v>0</v>
      </c>
      <c r="F428" s="22">
        <f t="shared" si="231"/>
        <v>0</v>
      </c>
      <c r="G428" s="22"/>
      <c r="H428" s="22"/>
      <c r="I428" s="21"/>
      <c r="J428" s="22"/>
      <c r="K428" s="22">
        <f t="shared" si="233"/>
        <v>0</v>
      </c>
      <c r="L428" s="22"/>
      <c r="M428" s="22"/>
      <c r="N428" s="21"/>
      <c r="O428" s="22"/>
      <c r="Q428" s="5" t="s">
        <v>163</v>
      </c>
      <c r="R428" s="33">
        <f t="shared" si="235"/>
        <v>0</v>
      </c>
      <c r="S428" s="36">
        <f t="shared" si="236"/>
        <v>0</v>
      </c>
    </row>
    <row r="429" spans="1:19" ht="19.5" hidden="1" thickTop="1" thickBot="1" x14ac:dyDescent="0.3">
      <c r="A429" s="3" t="str">
        <f t="shared" si="229"/>
        <v>b</v>
      </c>
      <c r="B429" s="1" t="s">
        <v>1</v>
      </c>
      <c r="C429" s="7" t="s">
        <v>6</v>
      </c>
      <c r="D429" s="16">
        <v>0</v>
      </c>
      <c r="E429" s="16">
        <v>0</v>
      </c>
      <c r="F429" s="22">
        <f t="shared" si="231"/>
        <v>0</v>
      </c>
      <c r="G429" s="22"/>
      <c r="H429" s="22"/>
      <c r="I429" s="21"/>
      <c r="J429" s="22"/>
      <c r="K429" s="22">
        <f t="shared" si="233"/>
        <v>0</v>
      </c>
      <c r="L429" s="22"/>
      <c r="M429" s="22"/>
      <c r="N429" s="21"/>
      <c r="O429" s="22"/>
      <c r="Q429" s="5" t="s">
        <v>163</v>
      </c>
      <c r="R429" s="33">
        <f t="shared" si="235"/>
        <v>0</v>
      </c>
      <c r="S429" s="36">
        <f t="shared" si="236"/>
        <v>0</v>
      </c>
    </row>
    <row r="430" spans="1:19" ht="19.5" hidden="1" thickTop="1" thickBot="1" x14ac:dyDescent="0.3">
      <c r="A430" s="3" t="str">
        <f t="shared" si="229"/>
        <v>b</v>
      </c>
      <c r="B430" s="1" t="s">
        <v>1</v>
      </c>
      <c r="C430" s="7" t="s">
        <v>7</v>
      </c>
      <c r="D430" s="16">
        <v>0</v>
      </c>
      <c r="E430" s="16">
        <v>0</v>
      </c>
      <c r="F430" s="22">
        <f t="shared" si="231"/>
        <v>0</v>
      </c>
      <c r="G430" s="22"/>
      <c r="H430" s="22"/>
      <c r="I430" s="21"/>
      <c r="J430" s="22"/>
      <c r="K430" s="22">
        <f t="shared" si="233"/>
        <v>0</v>
      </c>
      <c r="L430" s="22"/>
      <c r="M430" s="22"/>
      <c r="N430" s="21"/>
      <c r="O430" s="22"/>
      <c r="Q430" s="5" t="s">
        <v>163</v>
      </c>
      <c r="R430" s="33">
        <f t="shared" si="235"/>
        <v>0</v>
      </c>
      <c r="S430" s="36">
        <f t="shared" si="236"/>
        <v>0</v>
      </c>
    </row>
    <row r="431" spans="1:19" ht="19.5" thickTop="1" thickBot="1" x14ac:dyDescent="0.3">
      <c r="A431" s="3" t="str">
        <f t="shared" si="229"/>
        <v>a</v>
      </c>
      <c r="B431" s="1" t="s">
        <v>1</v>
      </c>
      <c r="C431" s="7" t="s">
        <v>8</v>
      </c>
      <c r="D431" s="16">
        <v>400000</v>
      </c>
      <c r="E431" s="16">
        <v>0</v>
      </c>
      <c r="F431" s="22">
        <f t="shared" si="231"/>
        <v>400000</v>
      </c>
      <c r="G431" s="22">
        <v>100000</v>
      </c>
      <c r="H431" s="22">
        <v>100000</v>
      </c>
      <c r="I431" s="22">
        <v>100000</v>
      </c>
      <c r="J431" s="22">
        <v>100000</v>
      </c>
      <c r="K431" s="22">
        <f t="shared" si="233"/>
        <v>0</v>
      </c>
      <c r="L431" s="22"/>
      <c r="M431" s="22"/>
      <c r="N431" s="22"/>
      <c r="O431" s="22"/>
      <c r="Q431" s="5" t="s">
        <v>163</v>
      </c>
      <c r="R431" s="33">
        <f t="shared" si="235"/>
        <v>0</v>
      </c>
      <c r="S431" s="36">
        <f t="shared" si="236"/>
        <v>0</v>
      </c>
    </row>
    <row r="432" spans="1:19" ht="19.5" hidden="1" thickTop="1" thickBot="1" x14ac:dyDescent="0.3">
      <c r="A432" s="3" t="str">
        <f t="shared" si="229"/>
        <v>b</v>
      </c>
      <c r="B432" s="1" t="s">
        <v>1</v>
      </c>
      <c r="C432" s="7" t="s">
        <v>9</v>
      </c>
      <c r="D432" s="16">
        <v>0</v>
      </c>
      <c r="E432" s="16">
        <v>0</v>
      </c>
      <c r="F432" s="22">
        <f t="shared" si="231"/>
        <v>0</v>
      </c>
      <c r="G432" s="22"/>
      <c r="H432" s="22"/>
      <c r="I432" s="21"/>
      <c r="J432" s="22"/>
      <c r="K432" s="22">
        <f t="shared" si="233"/>
        <v>0</v>
      </c>
      <c r="L432" s="22"/>
      <c r="M432" s="22"/>
      <c r="N432" s="21"/>
      <c r="O432" s="22"/>
      <c r="Q432" s="5" t="s">
        <v>163</v>
      </c>
      <c r="R432" s="33">
        <f t="shared" si="235"/>
        <v>0</v>
      </c>
      <c r="S432" s="36">
        <f t="shared" si="236"/>
        <v>0</v>
      </c>
    </row>
    <row r="433" spans="1:19" ht="19.5" hidden="1" thickTop="1" thickBot="1" x14ac:dyDescent="0.3">
      <c r="A433" s="3" t="str">
        <f t="shared" si="229"/>
        <v>b</v>
      </c>
      <c r="B433" s="1" t="s">
        <v>1</v>
      </c>
      <c r="C433" s="7" t="s">
        <v>10</v>
      </c>
      <c r="D433" s="16">
        <v>0</v>
      </c>
      <c r="E433" s="16">
        <v>0</v>
      </c>
      <c r="F433" s="22">
        <f t="shared" si="231"/>
        <v>0</v>
      </c>
      <c r="G433" s="22"/>
      <c r="H433" s="22"/>
      <c r="I433" s="21"/>
      <c r="J433" s="22"/>
      <c r="K433" s="22">
        <f t="shared" si="233"/>
        <v>0</v>
      </c>
      <c r="L433" s="22"/>
      <c r="M433" s="22"/>
      <c r="N433" s="21"/>
      <c r="O433" s="22"/>
      <c r="Q433" s="5" t="s">
        <v>163</v>
      </c>
      <c r="R433" s="33">
        <f t="shared" si="235"/>
        <v>0</v>
      </c>
      <c r="S433" s="36">
        <f t="shared" si="236"/>
        <v>0</v>
      </c>
    </row>
    <row r="434" spans="1:19" ht="19.5" hidden="1" thickTop="1" thickBot="1" x14ac:dyDescent="0.3">
      <c r="A434" s="3" t="str">
        <f t="shared" si="229"/>
        <v>b</v>
      </c>
      <c r="B434" s="1" t="s">
        <v>1</v>
      </c>
      <c r="C434" s="7" t="s">
        <v>11</v>
      </c>
      <c r="D434" s="16">
        <v>0</v>
      </c>
      <c r="E434" s="16">
        <v>0</v>
      </c>
      <c r="F434" s="22">
        <f t="shared" si="231"/>
        <v>0</v>
      </c>
      <c r="G434" s="22"/>
      <c r="H434" s="22"/>
      <c r="I434" s="21"/>
      <c r="J434" s="22"/>
      <c r="K434" s="22">
        <f t="shared" si="233"/>
        <v>0</v>
      </c>
      <c r="L434" s="22"/>
      <c r="M434" s="22"/>
      <c r="N434" s="21"/>
      <c r="O434" s="22"/>
      <c r="Q434" s="5" t="s">
        <v>163</v>
      </c>
      <c r="R434" s="33">
        <f t="shared" si="235"/>
        <v>0</v>
      </c>
      <c r="S434" s="36">
        <f t="shared" si="236"/>
        <v>0</v>
      </c>
    </row>
    <row r="435" spans="1:19" ht="19.5" hidden="1" thickTop="1" thickBot="1" x14ac:dyDescent="0.3">
      <c r="A435" s="3" t="str">
        <f t="shared" si="229"/>
        <v>b</v>
      </c>
      <c r="B435" s="1" t="s">
        <v>1</v>
      </c>
      <c r="C435" s="7" t="s">
        <v>12</v>
      </c>
      <c r="D435" s="16">
        <v>0</v>
      </c>
      <c r="E435" s="16">
        <v>0</v>
      </c>
      <c r="F435" s="22">
        <f t="shared" si="231"/>
        <v>0</v>
      </c>
      <c r="G435" s="22"/>
      <c r="H435" s="22"/>
      <c r="I435" s="21"/>
      <c r="J435" s="22"/>
      <c r="K435" s="22">
        <f t="shared" si="233"/>
        <v>0</v>
      </c>
      <c r="L435" s="22"/>
      <c r="M435" s="22"/>
      <c r="N435" s="21"/>
      <c r="O435" s="22"/>
      <c r="Q435" s="5" t="s">
        <v>163</v>
      </c>
      <c r="R435" s="33">
        <f t="shared" si="235"/>
        <v>0</v>
      </c>
      <c r="S435" s="36">
        <f t="shared" si="236"/>
        <v>0</v>
      </c>
    </row>
    <row r="436" spans="1:19" ht="31.5" thickTop="1" thickBot="1" x14ac:dyDescent="0.3">
      <c r="A436" s="3" t="str">
        <f t="shared" si="229"/>
        <v>a</v>
      </c>
      <c r="B436" s="8" t="s">
        <v>76</v>
      </c>
      <c r="C436" s="9" t="s">
        <v>197</v>
      </c>
      <c r="D436" s="14">
        <f t="shared" ref="D436:E436" si="255">D437+D445+D446+D447</f>
        <v>5500000</v>
      </c>
      <c r="E436" s="14">
        <f t="shared" si="255"/>
        <v>0</v>
      </c>
      <c r="F436" s="19">
        <f t="shared" si="231"/>
        <v>5500000</v>
      </c>
      <c r="G436" s="19">
        <f t="shared" ref="G436:J436" si="256">G437+G445+G446+G447</f>
        <v>1605600</v>
      </c>
      <c r="H436" s="19">
        <f t="shared" si="256"/>
        <v>1633600</v>
      </c>
      <c r="I436" s="19">
        <f t="shared" si="256"/>
        <v>1658000</v>
      </c>
      <c r="J436" s="19">
        <f t="shared" si="256"/>
        <v>602800</v>
      </c>
      <c r="K436" s="19">
        <f t="shared" si="233"/>
        <v>0</v>
      </c>
      <c r="L436" s="19">
        <f t="shared" ref="L436:O436" si="257">L437+L445+L446+L447</f>
        <v>0</v>
      </c>
      <c r="M436" s="19">
        <f t="shared" si="257"/>
        <v>0</v>
      </c>
      <c r="N436" s="19">
        <f t="shared" si="257"/>
        <v>0</v>
      </c>
      <c r="O436" s="19">
        <f t="shared" si="257"/>
        <v>0</v>
      </c>
      <c r="P436" s="5" t="s">
        <v>159</v>
      </c>
      <c r="Q436" s="5" t="s">
        <v>163</v>
      </c>
      <c r="R436" s="33">
        <f t="shared" si="235"/>
        <v>0</v>
      </c>
      <c r="S436" s="36">
        <f t="shared" si="236"/>
        <v>0</v>
      </c>
    </row>
    <row r="437" spans="1:19" ht="19.5" thickTop="1" thickBot="1" x14ac:dyDescent="0.3">
      <c r="A437" s="3" t="str">
        <f t="shared" si="229"/>
        <v>a</v>
      </c>
      <c r="B437" s="1" t="s">
        <v>1</v>
      </c>
      <c r="C437" s="7" t="s">
        <v>2</v>
      </c>
      <c r="D437" s="15">
        <f t="shared" ref="D437:E437" si="258">D438+D439+D440+D441+D442+D443+D444</f>
        <v>5500000</v>
      </c>
      <c r="E437" s="15">
        <f t="shared" si="258"/>
        <v>0</v>
      </c>
      <c r="F437" s="20">
        <f t="shared" si="231"/>
        <v>5500000</v>
      </c>
      <c r="G437" s="20">
        <f t="shared" ref="G437:J437" si="259">G438+G439+G440+G441+G442+G443+G444</f>
        <v>1605600</v>
      </c>
      <c r="H437" s="20">
        <f t="shared" si="259"/>
        <v>1633600</v>
      </c>
      <c r="I437" s="20">
        <f t="shared" si="259"/>
        <v>1658000</v>
      </c>
      <c r="J437" s="20">
        <f t="shared" si="259"/>
        <v>602800</v>
      </c>
      <c r="K437" s="20">
        <f t="shared" si="233"/>
        <v>0</v>
      </c>
      <c r="L437" s="20">
        <f t="shared" ref="L437:O437" si="260">L438+L439+L440+L441+L442+L443+L444</f>
        <v>0</v>
      </c>
      <c r="M437" s="20">
        <f t="shared" si="260"/>
        <v>0</v>
      </c>
      <c r="N437" s="20">
        <f t="shared" si="260"/>
        <v>0</v>
      </c>
      <c r="O437" s="20">
        <f t="shared" si="260"/>
        <v>0</v>
      </c>
      <c r="P437" s="5" t="s">
        <v>159</v>
      </c>
      <c r="Q437" s="5" t="s">
        <v>163</v>
      </c>
      <c r="R437" s="33">
        <f t="shared" si="235"/>
        <v>0</v>
      </c>
      <c r="S437" s="36">
        <f t="shared" si="236"/>
        <v>0</v>
      </c>
    </row>
    <row r="438" spans="1:19" ht="19.5" hidden="1" thickTop="1" thickBot="1" x14ac:dyDescent="0.3">
      <c r="A438" s="3" t="str">
        <f t="shared" si="229"/>
        <v>b</v>
      </c>
      <c r="B438" s="1" t="s">
        <v>1</v>
      </c>
      <c r="C438" s="7" t="s">
        <v>3</v>
      </c>
      <c r="D438" s="16">
        <v>0</v>
      </c>
      <c r="E438" s="16">
        <v>0</v>
      </c>
      <c r="F438" s="22">
        <f t="shared" si="231"/>
        <v>0</v>
      </c>
      <c r="G438" s="22"/>
      <c r="H438" s="22"/>
      <c r="I438" s="21"/>
      <c r="J438" s="22"/>
      <c r="K438" s="22">
        <f t="shared" si="233"/>
        <v>0</v>
      </c>
      <c r="L438" s="22"/>
      <c r="M438" s="22"/>
      <c r="N438" s="21"/>
      <c r="O438" s="22"/>
      <c r="Q438" s="5" t="s">
        <v>163</v>
      </c>
      <c r="R438" s="33">
        <f t="shared" si="235"/>
        <v>0</v>
      </c>
      <c r="S438" s="36">
        <f t="shared" si="236"/>
        <v>0</v>
      </c>
    </row>
    <row r="439" spans="1:19" ht="19.5" hidden="1" thickTop="1" thickBot="1" x14ac:dyDescent="0.3">
      <c r="A439" s="3" t="str">
        <f t="shared" si="229"/>
        <v>b</v>
      </c>
      <c r="B439" s="1" t="s">
        <v>1</v>
      </c>
      <c r="C439" s="7" t="s">
        <v>4</v>
      </c>
      <c r="D439" s="16">
        <v>0</v>
      </c>
      <c r="E439" s="16">
        <v>0</v>
      </c>
      <c r="F439" s="22">
        <f t="shared" si="231"/>
        <v>0</v>
      </c>
      <c r="G439" s="22"/>
      <c r="H439" s="22"/>
      <c r="I439" s="21"/>
      <c r="J439" s="22"/>
      <c r="K439" s="22">
        <f t="shared" si="233"/>
        <v>0</v>
      </c>
      <c r="L439" s="22"/>
      <c r="M439" s="22"/>
      <c r="N439" s="21"/>
      <c r="O439" s="22"/>
      <c r="Q439" s="5" t="s">
        <v>163</v>
      </c>
      <c r="R439" s="33">
        <f t="shared" si="235"/>
        <v>0</v>
      </c>
      <c r="S439" s="36">
        <f t="shared" si="236"/>
        <v>0</v>
      </c>
    </row>
    <row r="440" spans="1:19" ht="19.5" hidden="1" thickTop="1" thickBot="1" x14ac:dyDescent="0.3">
      <c r="A440" s="3" t="str">
        <f t="shared" si="229"/>
        <v>b</v>
      </c>
      <c r="B440" s="1" t="s">
        <v>1</v>
      </c>
      <c r="C440" s="7" t="s">
        <v>5</v>
      </c>
      <c r="D440" s="16">
        <v>0</v>
      </c>
      <c r="E440" s="16">
        <v>0</v>
      </c>
      <c r="F440" s="22">
        <f t="shared" si="231"/>
        <v>0</v>
      </c>
      <c r="G440" s="22"/>
      <c r="H440" s="22"/>
      <c r="I440" s="21"/>
      <c r="J440" s="22"/>
      <c r="K440" s="22">
        <f t="shared" si="233"/>
        <v>0</v>
      </c>
      <c r="L440" s="22"/>
      <c r="M440" s="22"/>
      <c r="N440" s="21"/>
      <c r="O440" s="22"/>
      <c r="Q440" s="5" t="s">
        <v>163</v>
      </c>
      <c r="R440" s="33">
        <f t="shared" si="235"/>
        <v>0</v>
      </c>
      <c r="S440" s="36">
        <f t="shared" si="236"/>
        <v>0</v>
      </c>
    </row>
    <row r="441" spans="1:19" ht="19.5" hidden="1" thickTop="1" thickBot="1" x14ac:dyDescent="0.3">
      <c r="A441" s="3" t="str">
        <f t="shared" si="229"/>
        <v>b</v>
      </c>
      <c r="B441" s="1" t="s">
        <v>1</v>
      </c>
      <c r="C441" s="7" t="s">
        <v>6</v>
      </c>
      <c r="D441" s="16">
        <v>0</v>
      </c>
      <c r="E441" s="16">
        <v>0</v>
      </c>
      <c r="F441" s="22">
        <f t="shared" si="231"/>
        <v>0</v>
      </c>
      <c r="G441" s="22"/>
      <c r="H441" s="22"/>
      <c r="I441" s="21"/>
      <c r="J441" s="22"/>
      <c r="K441" s="22">
        <f t="shared" si="233"/>
        <v>0</v>
      </c>
      <c r="L441" s="22"/>
      <c r="M441" s="22"/>
      <c r="N441" s="21"/>
      <c r="O441" s="22"/>
      <c r="Q441" s="5" t="s">
        <v>163</v>
      </c>
      <c r="R441" s="33">
        <f t="shared" si="235"/>
        <v>0</v>
      </c>
      <c r="S441" s="36">
        <f t="shared" si="236"/>
        <v>0</v>
      </c>
    </row>
    <row r="442" spans="1:19" ht="19.5" hidden="1" thickTop="1" thickBot="1" x14ac:dyDescent="0.3">
      <c r="A442" s="3" t="str">
        <f t="shared" si="229"/>
        <v>b</v>
      </c>
      <c r="B442" s="1" t="s">
        <v>1</v>
      </c>
      <c r="C442" s="7" t="s">
        <v>7</v>
      </c>
      <c r="D442" s="16">
        <v>0</v>
      </c>
      <c r="E442" s="16">
        <v>0</v>
      </c>
      <c r="F442" s="22">
        <f t="shared" si="231"/>
        <v>0</v>
      </c>
      <c r="G442" s="22"/>
      <c r="H442" s="22"/>
      <c r="I442" s="21"/>
      <c r="J442" s="22"/>
      <c r="K442" s="22">
        <f t="shared" si="233"/>
        <v>0</v>
      </c>
      <c r="L442" s="22"/>
      <c r="M442" s="22"/>
      <c r="N442" s="21"/>
      <c r="O442" s="22"/>
      <c r="Q442" s="5" t="s">
        <v>163</v>
      </c>
      <c r="R442" s="33">
        <f t="shared" si="235"/>
        <v>0</v>
      </c>
      <c r="S442" s="36">
        <f t="shared" si="236"/>
        <v>0</v>
      </c>
    </row>
    <row r="443" spans="1:19" ht="19.5" thickTop="1" thickBot="1" x14ac:dyDescent="0.3">
      <c r="A443" s="3" t="str">
        <f t="shared" si="229"/>
        <v>a</v>
      </c>
      <c r="B443" s="1" t="s">
        <v>1</v>
      </c>
      <c r="C443" s="7" t="s">
        <v>8</v>
      </c>
      <c r="D443" s="16">
        <v>5500000</v>
      </c>
      <c r="E443" s="16">
        <v>0</v>
      </c>
      <c r="F443" s="22">
        <f t="shared" si="231"/>
        <v>5500000</v>
      </c>
      <c r="G443" s="22">
        <v>1605600</v>
      </c>
      <c r="H443" s="22">
        <v>1633600</v>
      </c>
      <c r="I443" s="21">
        <v>1658000</v>
      </c>
      <c r="J443" s="22">
        <v>602800</v>
      </c>
      <c r="K443" s="22">
        <f t="shared" si="233"/>
        <v>0</v>
      </c>
      <c r="L443" s="22"/>
      <c r="M443" s="22"/>
      <c r="N443" s="21"/>
      <c r="O443" s="22"/>
      <c r="Q443" s="5" t="s">
        <v>163</v>
      </c>
      <c r="R443" s="33">
        <f t="shared" si="235"/>
        <v>0</v>
      </c>
      <c r="S443" s="36">
        <f t="shared" si="236"/>
        <v>0</v>
      </c>
    </row>
    <row r="444" spans="1:19" ht="19.5" hidden="1" thickTop="1" thickBot="1" x14ac:dyDescent="0.3">
      <c r="A444" s="3" t="str">
        <f t="shared" si="229"/>
        <v>b</v>
      </c>
      <c r="B444" s="1" t="s">
        <v>1</v>
      </c>
      <c r="C444" s="7" t="s">
        <v>9</v>
      </c>
      <c r="D444" s="16">
        <v>0</v>
      </c>
      <c r="E444" s="16">
        <v>0</v>
      </c>
      <c r="F444" s="22">
        <f t="shared" si="231"/>
        <v>0</v>
      </c>
      <c r="G444" s="22"/>
      <c r="H444" s="22"/>
      <c r="I444" s="21"/>
      <c r="J444" s="22"/>
      <c r="K444" s="22">
        <f t="shared" si="233"/>
        <v>0</v>
      </c>
      <c r="L444" s="22"/>
      <c r="M444" s="22"/>
      <c r="N444" s="21"/>
      <c r="O444" s="22"/>
      <c r="Q444" s="5" t="s">
        <v>163</v>
      </c>
      <c r="R444" s="33">
        <f t="shared" si="235"/>
        <v>0</v>
      </c>
      <c r="S444" s="36">
        <f t="shared" si="236"/>
        <v>0</v>
      </c>
    </row>
    <row r="445" spans="1:19" ht="19.5" hidden="1" thickTop="1" thickBot="1" x14ac:dyDescent="0.3">
      <c r="A445" s="3" t="str">
        <f t="shared" si="229"/>
        <v>b</v>
      </c>
      <c r="B445" s="1" t="s">
        <v>1</v>
      </c>
      <c r="C445" s="7" t="s">
        <v>10</v>
      </c>
      <c r="D445" s="16">
        <v>0</v>
      </c>
      <c r="E445" s="16">
        <v>0</v>
      </c>
      <c r="F445" s="22">
        <f t="shared" si="231"/>
        <v>0</v>
      </c>
      <c r="G445" s="22"/>
      <c r="H445" s="22"/>
      <c r="I445" s="21"/>
      <c r="J445" s="22"/>
      <c r="K445" s="22">
        <f t="shared" si="233"/>
        <v>0</v>
      </c>
      <c r="L445" s="22"/>
      <c r="M445" s="22"/>
      <c r="N445" s="21"/>
      <c r="O445" s="22"/>
      <c r="Q445" s="5" t="s">
        <v>163</v>
      </c>
      <c r="R445" s="33">
        <f t="shared" si="235"/>
        <v>0</v>
      </c>
      <c r="S445" s="36">
        <f t="shared" si="236"/>
        <v>0</v>
      </c>
    </row>
    <row r="446" spans="1:19" ht="19.5" hidden="1" thickTop="1" thickBot="1" x14ac:dyDescent="0.3">
      <c r="A446" s="3" t="str">
        <f t="shared" si="229"/>
        <v>b</v>
      </c>
      <c r="B446" s="1" t="s">
        <v>1</v>
      </c>
      <c r="C446" s="7" t="s">
        <v>11</v>
      </c>
      <c r="D446" s="16">
        <v>0</v>
      </c>
      <c r="E446" s="16">
        <v>0</v>
      </c>
      <c r="F446" s="22">
        <f t="shared" si="231"/>
        <v>0</v>
      </c>
      <c r="G446" s="22"/>
      <c r="H446" s="22"/>
      <c r="I446" s="21"/>
      <c r="J446" s="22"/>
      <c r="K446" s="22">
        <f t="shared" si="233"/>
        <v>0</v>
      </c>
      <c r="L446" s="22"/>
      <c r="M446" s="22"/>
      <c r="N446" s="21"/>
      <c r="O446" s="22"/>
      <c r="Q446" s="5" t="s">
        <v>163</v>
      </c>
      <c r="R446" s="33">
        <f t="shared" si="235"/>
        <v>0</v>
      </c>
      <c r="S446" s="36">
        <f t="shared" si="236"/>
        <v>0</v>
      </c>
    </row>
    <row r="447" spans="1:19" ht="19.5" hidden="1" thickTop="1" thickBot="1" x14ac:dyDescent="0.3">
      <c r="A447" s="3" t="str">
        <f t="shared" si="229"/>
        <v>b</v>
      </c>
      <c r="B447" s="1" t="s">
        <v>1</v>
      </c>
      <c r="C447" s="7" t="s">
        <v>12</v>
      </c>
      <c r="D447" s="16">
        <v>0</v>
      </c>
      <c r="E447" s="16">
        <v>0</v>
      </c>
      <c r="F447" s="22">
        <f t="shared" si="231"/>
        <v>0</v>
      </c>
      <c r="G447" s="22"/>
      <c r="H447" s="22"/>
      <c r="I447" s="21"/>
      <c r="J447" s="22"/>
      <c r="K447" s="22">
        <f t="shared" si="233"/>
        <v>0</v>
      </c>
      <c r="L447" s="22"/>
      <c r="M447" s="22"/>
      <c r="N447" s="21"/>
      <c r="O447" s="22"/>
      <c r="Q447" s="5" t="s">
        <v>163</v>
      </c>
      <c r="R447" s="33">
        <f t="shared" si="235"/>
        <v>0</v>
      </c>
      <c r="S447" s="36">
        <f t="shared" si="236"/>
        <v>0</v>
      </c>
    </row>
    <row r="448" spans="1:19" ht="31.5" thickTop="1" thickBot="1" x14ac:dyDescent="0.3">
      <c r="A448" s="3" t="str">
        <f t="shared" si="229"/>
        <v>a</v>
      </c>
      <c r="B448" s="8" t="s">
        <v>77</v>
      </c>
      <c r="C448" s="9" t="s">
        <v>198</v>
      </c>
      <c r="D448" s="14">
        <f t="shared" ref="D448:E448" si="261">D449+D457+D458+D459</f>
        <v>2600000</v>
      </c>
      <c r="E448" s="14">
        <f t="shared" si="261"/>
        <v>0</v>
      </c>
      <c r="F448" s="19">
        <f t="shared" si="231"/>
        <v>2600000</v>
      </c>
      <c r="G448" s="19">
        <f t="shared" ref="G448:J448" si="262">G449+G457+G458+G459</f>
        <v>650000</v>
      </c>
      <c r="H448" s="19">
        <f t="shared" si="262"/>
        <v>650000</v>
      </c>
      <c r="I448" s="19">
        <f t="shared" si="262"/>
        <v>650000</v>
      </c>
      <c r="J448" s="19">
        <f t="shared" si="262"/>
        <v>650000</v>
      </c>
      <c r="K448" s="19">
        <f t="shared" si="233"/>
        <v>0</v>
      </c>
      <c r="L448" s="19">
        <f t="shared" ref="L448:O448" si="263">L449+L457+L458+L459</f>
        <v>0</v>
      </c>
      <c r="M448" s="19">
        <f t="shared" si="263"/>
        <v>0</v>
      </c>
      <c r="N448" s="19">
        <f t="shared" si="263"/>
        <v>0</v>
      </c>
      <c r="O448" s="19">
        <f t="shared" si="263"/>
        <v>0</v>
      </c>
      <c r="P448" s="5" t="s">
        <v>159</v>
      </c>
      <c r="Q448" s="5" t="s">
        <v>163</v>
      </c>
      <c r="R448" s="33">
        <f t="shared" si="235"/>
        <v>0</v>
      </c>
      <c r="S448" s="36">
        <f t="shared" si="236"/>
        <v>0</v>
      </c>
    </row>
    <row r="449" spans="1:19" ht="19.5" thickTop="1" thickBot="1" x14ac:dyDescent="0.3">
      <c r="A449" s="3" t="str">
        <f t="shared" si="229"/>
        <v>a</v>
      </c>
      <c r="B449" s="1" t="s">
        <v>1</v>
      </c>
      <c r="C449" s="7" t="s">
        <v>2</v>
      </c>
      <c r="D449" s="15">
        <f t="shared" ref="D449:E449" si="264">D450+D451+D452+D453+D454+D455+D456</f>
        <v>2600000</v>
      </c>
      <c r="E449" s="15">
        <f t="shared" si="264"/>
        <v>0</v>
      </c>
      <c r="F449" s="20">
        <f t="shared" si="231"/>
        <v>2600000</v>
      </c>
      <c r="G449" s="20">
        <f t="shared" ref="G449:J449" si="265">G450+G451+G452+G453+G454+G455+G456</f>
        <v>650000</v>
      </c>
      <c r="H449" s="20">
        <f t="shared" si="265"/>
        <v>650000</v>
      </c>
      <c r="I449" s="20">
        <f t="shared" si="265"/>
        <v>650000</v>
      </c>
      <c r="J449" s="20">
        <f t="shared" si="265"/>
        <v>650000</v>
      </c>
      <c r="K449" s="20">
        <f t="shared" si="233"/>
        <v>0</v>
      </c>
      <c r="L449" s="20">
        <f t="shared" ref="L449:O449" si="266">L450+L451+L452+L453+L454+L455+L456</f>
        <v>0</v>
      </c>
      <c r="M449" s="20">
        <f t="shared" si="266"/>
        <v>0</v>
      </c>
      <c r="N449" s="20">
        <f t="shared" si="266"/>
        <v>0</v>
      </c>
      <c r="O449" s="20">
        <f t="shared" si="266"/>
        <v>0</v>
      </c>
      <c r="P449" s="5" t="s">
        <v>159</v>
      </c>
      <c r="Q449" s="5" t="s">
        <v>163</v>
      </c>
      <c r="R449" s="33">
        <f t="shared" si="235"/>
        <v>0</v>
      </c>
      <c r="S449" s="36">
        <f t="shared" si="236"/>
        <v>0</v>
      </c>
    </row>
    <row r="450" spans="1:19" ht="19.5" hidden="1" thickTop="1" thickBot="1" x14ac:dyDescent="0.3">
      <c r="A450" s="3" t="str">
        <f t="shared" si="229"/>
        <v>b</v>
      </c>
      <c r="B450" s="1" t="s">
        <v>1</v>
      </c>
      <c r="C450" s="7" t="s">
        <v>3</v>
      </c>
      <c r="D450" s="16">
        <v>0</v>
      </c>
      <c r="E450" s="16">
        <v>0</v>
      </c>
      <c r="F450" s="22">
        <f t="shared" si="231"/>
        <v>0</v>
      </c>
      <c r="G450" s="22"/>
      <c r="H450" s="22"/>
      <c r="I450" s="21"/>
      <c r="J450" s="22"/>
      <c r="K450" s="22">
        <f t="shared" si="233"/>
        <v>0</v>
      </c>
      <c r="L450" s="22"/>
      <c r="M450" s="22"/>
      <c r="N450" s="21"/>
      <c r="O450" s="22"/>
      <c r="Q450" s="5" t="s">
        <v>163</v>
      </c>
      <c r="R450" s="33">
        <f t="shared" si="235"/>
        <v>0</v>
      </c>
      <c r="S450" s="36">
        <f t="shared" si="236"/>
        <v>0</v>
      </c>
    </row>
    <row r="451" spans="1:19" ht="19.5" hidden="1" thickTop="1" thickBot="1" x14ac:dyDescent="0.3">
      <c r="A451" s="3" t="str">
        <f t="shared" si="229"/>
        <v>b</v>
      </c>
      <c r="B451" s="1" t="s">
        <v>1</v>
      </c>
      <c r="C451" s="7" t="s">
        <v>4</v>
      </c>
      <c r="D451" s="16">
        <v>0</v>
      </c>
      <c r="E451" s="16">
        <v>0</v>
      </c>
      <c r="F451" s="22">
        <f t="shared" si="231"/>
        <v>0</v>
      </c>
      <c r="G451" s="22"/>
      <c r="H451" s="22"/>
      <c r="I451" s="21"/>
      <c r="J451" s="22"/>
      <c r="K451" s="22">
        <f t="shared" si="233"/>
        <v>0</v>
      </c>
      <c r="L451" s="22"/>
      <c r="M451" s="22"/>
      <c r="N451" s="21"/>
      <c r="O451" s="22"/>
      <c r="Q451" s="5" t="s">
        <v>163</v>
      </c>
      <c r="R451" s="33">
        <f t="shared" si="235"/>
        <v>0</v>
      </c>
      <c r="S451" s="36">
        <f t="shared" si="236"/>
        <v>0</v>
      </c>
    </row>
    <row r="452" spans="1:19" ht="19.5" hidden="1" thickTop="1" thickBot="1" x14ac:dyDescent="0.3">
      <c r="A452" s="3" t="str">
        <f t="shared" si="229"/>
        <v>b</v>
      </c>
      <c r="B452" s="1" t="s">
        <v>1</v>
      </c>
      <c r="C452" s="7" t="s">
        <v>5</v>
      </c>
      <c r="D452" s="16">
        <v>0</v>
      </c>
      <c r="E452" s="16">
        <v>0</v>
      </c>
      <c r="F452" s="22">
        <f t="shared" si="231"/>
        <v>0</v>
      </c>
      <c r="G452" s="22"/>
      <c r="H452" s="22"/>
      <c r="I452" s="21"/>
      <c r="J452" s="22"/>
      <c r="K452" s="22">
        <f t="shared" si="233"/>
        <v>0</v>
      </c>
      <c r="L452" s="22"/>
      <c r="M452" s="22"/>
      <c r="N452" s="21"/>
      <c r="O452" s="22"/>
      <c r="Q452" s="5" t="s">
        <v>163</v>
      </c>
      <c r="R452" s="33">
        <f t="shared" si="235"/>
        <v>0</v>
      </c>
      <c r="S452" s="36">
        <f t="shared" si="236"/>
        <v>0</v>
      </c>
    </row>
    <row r="453" spans="1:19" ht="19.5" hidden="1" thickTop="1" thickBot="1" x14ac:dyDescent="0.3">
      <c r="A453" s="3" t="str">
        <f t="shared" ref="A453:A516" si="267">IF((D453+F453+G453+H453+J453+I453)&gt;0,"a","b")</f>
        <v>b</v>
      </c>
      <c r="B453" s="1" t="s">
        <v>1</v>
      </c>
      <c r="C453" s="7" t="s">
        <v>6</v>
      </c>
      <c r="D453" s="16">
        <v>0</v>
      </c>
      <c r="E453" s="16">
        <v>0</v>
      </c>
      <c r="F453" s="22">
        <f t="shared" ref="F453:F540" si="268">G453+H453+I453+J453</f>
        <v>0</v>
      </c>
      <c r="G453" s="22"/>
      <c r="H453" s="22"/>
      <c r="I453" s="21"/>
      <c r="J453" s="22"/>
      <c r="K453" s="22">
        <f t="shared" ref="K453:K540" si="269">L453+M453+N453+O453</f>
        <v>0</v>
      </c>
      <c r="L453" s="22"/>
      <c r="M453" s="22"/>
      <c r="N453" s="21"/>
      <c r="O453" s="22"/>
      <c r="Q453" s="5" t="s">
        <v>163</v>
      </c>
      <c r="R453" s="33">
        <f t="shared" ref="R453:R540" si="270">D453-F453</f>
        <v>0</v>
      </c>
      <c r="S453" s="36">
        <f t="shared" ref="S453:S516" si="271">E453-K453</f>
        <v>0</v>
      </c>
    </row>
    <row r="454" spans="1:19" ht="19.5" hidden="1" thickTop="1" thickBot="1" x14ac:dyDescent="0.3">
      <c r="A454" s="3" t="str">
        <f t="shared" si="267"/>
        <v>b</v>
      </c>
      <c r="B454" s="1" t="s">
        <v>1</v>
      </c>
      <c r="C454" s="7" t="s">
        <v>7</v>
      </c>
      <c r="D454" s="16">
        <v>0</v>
      </c>
      <c r="E454" s="16">
        <v>0</v>
      </c>
      <c r="F454" s="22">
        <f t="shared" si="268"/>
        <v>0</v>
      </c>
      <c r="G454" s="22"/>
      <c r="H454" s="22"/>
      <c r="I454" s="21"/>
      <c r="J454" s="22"/>
      <c r="K454" s="22">
        <f t="shared" si="269"/>
        <v>0</v>
      </c>
      <c r="L454" s="22"/>
      <c r="M454" s="22"/>
      <c r="N454" s="21"/>
      <c r="O454" s="22"/>
      <c r="Q454" s="5" t="s">
        <v>163</v>
      </c>
      <c r="R454" s="33">
        <f t="shared" si="270"/>
        <v>0</v>
      </c>
      <c r="S454" s="36">
        <f t="shared" si="271"/>
        <v>0</v>
      </c>
    </row>
    <row r="455" spans="1:19" ht="19.5" thickTop="1" thickBot="1" x14ac:dyDescent="0.3">
      <c r="A455" s="3" t="str">
        <f t="shared" si="267"/>
        <v>a</v>
      </c>
      <c r="B455" s="1" t="s">
        <v>1</v>
      </c>
      <c r="C455" s="7" t="s">
        <v>8</v>
      </c>
      <c r="D455" s="16">
        <v>2600000</v>
      </c>
      <c r="E455" s="16">
        <v>0</v>
      </c>
      <c r="F455" s="22">
        <f t="shared" si="268"/>
        <v>2600000</v>
      </c>
      <c r="G455" s="22">
        <v>650000</v>
      </c>
      <c r="H455" s="22">
        <v>650000</v>
      </c>
      <c r="I455" s="22">
        <v>650000</v>
      </c>
      <c r="J455" s="22">
        <v>650000</v>
      </c>
      <c r="K455" s="22">
        <f t="shared" si="269"/>
        <v>0</v>
      </c>
      <c r="L455" s="22"/>
      <c r="M455" s="22"/>
      <c r="N455" s="22"/>
      <c r="O455" s="22"/>
      <c r="Q455" s="5" t="s">
        <v>163</v>
      </c>
      <c r="R455" s="33">
        <f t="shared" si="270"/>
        <v>0</v>
      </c>
      <c r="S455" s="36">
        <f t="shared" si="271"/>
        <v>0</v>
      </c>
    </row>
    <row r="456" spans="1:19" ht="19.5" hidden="1" thickTop="1" thickBot="1" x14ac:dyDescent="0.3">
      <c r="A456" s="3" t="str">
        <f t="shared" si="267"/>
        <v>b</v>
      </c>
      <c r="B456" s="1" t="s">
        <v>1</v>
      </c>
      <c r="C456" s="7" t="s">
        <v>9</v>
      </c>
      <c r="D456" s="16">
        <v>0</v>
      </c>
      <c r="E456" s="16">
        <v>0</v>
      </c>
      <c r="F456" s="22">
        <f t="shared" si="268"/>
        <v>0</v>
      </c>
      <c r="G456" s="22"/>
      <c r="H456" s="22"/>
      <c r="I456" s="21"/>
      <c r="J456" s="22"/>
      <c r="K456" s="22">
        <f t="shared" si="269"/>
        <v>0</v>
      </c>
      <c r="L456" s="22"/>
      <c r="M456" s="22"/>
      <c r="N456" s="21"/>
      <c r="O456" s="22"/>
      <c r="Q456" s="5" t="s">
        <v>163</v>
      </c>
      <c r="R456" s="33">
        <f t="shared" si="270"/>
        <v>0</v>
      </c>
      <c r="S456" s="36">
        <f t="shared" si="271"/>
        <v>0</v>
      </c>
    </row>
    <row r="457" spans="1:19" ht="19.5" hidden="1" thickTop="1" thickBot="1" x14ac:dyDescent="0.3">
      <c r="A457" s="3" t="str">
        <f t="shared" si="267"/>
        <v>b</v>
      </c>
      <c r="B457" s="1" t="s">
        <v>1</v>
      </c>
      <c r="C457" s="7" t="s">
        <v>10</v>
      </c>
      <c r="D457" s="16">
        <v>0</v>
      </c>
      <c r="E457" s="16">
        <v>0</v>
      </c>
      <c r="F457" s="22">
        <f t="shared" si="268"/>
        <v>0</v>
      </c>
      <c r="G457" s="22"/>
      <c r="H457" s="22"/>
      <c r="I457" s="21"/>
      <c r="J457" s="22"/>
      <c r="K457" s="22">
        <f t="shared" si="269"/>
        <v>0</v>
      </c>
      <c r="L457" s="22"/>
      <c r="M457" s="22"/>
      <c r="N457" s="21"/>
      <c r="O457" s="22"/>
      <c r="Q457" s="5" t="s">
        <v>163</v>
      </c>
      <c r="R457" s="33">
        <f t="shared" si="270"/>
        <v>0</v>
      </c>
      <c r="S457" s="36">
        <f t="shared" si="271"/>
        <v>0</v>
      </c>
    </row>
    <row r="458" spans="1:19" ht="19.5" hidden="1" thickTop="1" thickBot="1" x14ac:dyDescent="0.3">
      <c r="A458" s="3" t="str">
        <f t="shared" si="267"/>
        <v>b</v>
      </c>
      <c r="B458" s="1" t="s">
        <v>1</v>
      </c>
      <c r="C458" s="7" t="s">
        <v>11</v>
      </c>
      <c r="D458" s="16">
        <v>0</v>
      </c>
      <c r="E458" s="16">
        <v>0</v>
      </c>
      <c r="F458" s="22">
        <f t="shared" si="268"/>
        <v>0</v>
      </c>
      <c r="G458" s="22"/>
      <c r="H458" s="22"/>
      <c r="I458" s="21"/>
      <c r="J458" s="22"/>
      <c r="K458" s="22">
        <f t="shared" si="269"/>
        <v>0</v>
      </c>
      <c r="L458" s="22"/>
      <c r="M458" s="22"/>
      <c r="N458" s="21"/>
      <c r="O458" s="22"/>
      <c r="Q458" s="5" t="s">
        <v>163</v>
      </c>
      <c r="R458" s="33">
        <f t="shared" si="270"/>
        <v>0</v>
      </c>
      <c r="S458" s="36">
        <f t="shared" si="271"/>
        <v>0</v>
      </c>
    </row>
    <row r="459" spans="1:19" ht="19.5" hidden="1" thickTop="1" thickBot="1" x14ac:dyDescent="0.3">
      <c r="A459" s="3" t="str">
        <f t="shared" si="267"/>
        <v>b</v>
      </c>
      <c r="B459" s="1" t="s">
        <v>1</v>
      </c>
      <c r="C459" s="7" t="s">
        <v>12</v>
      </c>
      <c r="D459" s="16">
        <v>0</v>
      </c>
      <c r="E459" s="16">
        <v>0</v>
      </c>
      <c r="F459" s="22">
        <f t="shared" si="268"/>
        <v>0</v>
      </c>
      <c r="G459" s="22"/>
      <c r="H459" s="22"/>
      <c r="I459" s="21"/>
      <c r="J459" s="22"/>
      <c r="K459" s="22">
        <f t="shared" si="269"/>
        <v>0</v>
      </c>
      <c r="L459" s="22"/>
      <c r="M459" s="22"/>
      <c r="N459" s="21"/>
      <c r="O459" s="22"/>
      <c r="Q459" s="5" t="s">
        <v>163</v>
      </c>
      <c r="R459" s="33">
        <f t="shared" si="270"/>
        <v>0</v>
      </c>
      <c r="S459" s="36">
        <f t="shared" si="271"/>
        <v>0</v>
      </c>
    </row>
    <row r="460" spans="1:19" ht="31.5" thickTop="1" thickBot="1" x14ac:dyDescent="0.3">
      <c r="A460" s="3" t="str">
        <f t="shared" si="267"/>
        <v>a</v>
      </c>
      <c r="B460" s="8" t="s">
        <v>78</v>
      </c>
      <c r="C460" s="9" t="s">
        <v>199</v>
      </c>
      <c r="D460" s="14">
        <f t="shared" ref="D460:E460" si="272">D461+D469+D470+D471</f>
        <v>760000</v>
      </c>
      <c r="E460" s="14">
        <f t="shared" si="272"/>
        <v>0</v>
      </c>
      <c r="F460" s="19">
        <f t="shared" si="268"/>
        <v>760000</v>
      </c>
      <c r="G460" s="19">
        <f t="shared" ref="G460:J460" si="273">G461+G469+G470+G471</f>
        <v>190000</v>
      </c>
      <c r="H460" s="19">
        <f t="shared" si="273"/>
        <v>190000</v>
      </c>
      <c r="I460" s="19">
        <f t="shared" si="273"/>
        <v>190000</v>
      </c>
      <c r="J460" s="19">
        <f t="shared" si="273"/>
        <v>190000</v>
      </c>
      <c r="K460" s="19">
        <f t="shared" si="269"/>
        <v>0</v>
      </c>
      <c r="L460" s="19">
        <f t="shared" ref="L460:O460" si="274">L461+L469+L470+L471</f>
        <v>0</v>
      </c>
      <c r="M460" s="19">
        <f t="shared" si="274"/>
        <v>0</v>
      </c>
      <c r="N460" s="19">
        <f t="shared" si="274"/>
        <v>0</v>
      </c>
      <c r="O460" s="19">
        <f t="shared" si="274"/>
        <v>0</v>
      </c>
      <c r="P460" s="5" t="s">
        <v>159</v>
      </c>
      <c r="Q460" s="5" t="s">
        <v>163</v>
      </c>
      <c r="R460" s="33">
        <f t="shared" si="270"/>
        <v>0</v>
      </c>
      <c r="S460" s="36">
        <f t="shared" si="271"/>
        <v>0</v>
      </c>
    </row>
    <row r="461" spans="1:19" ht="19.5" thickTop="1" thickBot="1" x14ac:dyDescent="0.3">
      <c r="A461" s="3" t="str">
        <f t="shared" si="267"/>
        <v>a</v>
      </c>
      <c r="B461" s="1" t="s">
        <v>1</v>
      </c>
      <c r="C461" s="7" t="s">
        <v>2</v>
      </c>
      <c r="D461" s="15">
        <f t="shared" ref="D461:E461" si="275">D462+D463+D464+D465+D466+D467+D468</f>
        <v>760000</v>
      </c>
      <c r="E461" s="15">
        <f t="shared" si="275"/>
        <v>0</v>
      </c>
      <c r="F461" s="20">
        <f t="shared" si="268"/>
        <v>760000</v>
      </c>
      <c r="G461" s="20">
        <f t="shared" ref="G461:J461" si="276">G462+G463+G464+G465+G466+G467+G468</f>
        <v>190000</v>
      </c>
      <c r="H461" s="20">
        <f t="shared" si="276"/>
        <v>190000</v>
      </c>
      <c r="I461" s="20">
        <f t="shared" si="276"/>
        <v>190000</v>
      </c>
      <c r="J461" s="20">
        <f t="shared" si="276"/>
        <v>190000</v>
      </c>
      <c r="K461" s="20">
        <f t="shared" si="269"/>
        <v>0</v>
      </c>
      <c r="L461" s="20">
        <f t="shared" ref="L461:O461" si="277">L462+L463+L464+L465+L466+L467+L468</f>
        <v>0</v>
      </c>
      <c r="M461" s="20">
        <f t="shared" si="277"/>
        <v>0</v>
      </c>
      <c r="N461" s="20">
        <f t="shared" si="277"/>
        <v>0</v>
      </c>
      <c r="O461" s="20">
        <f t="shared" si="277"/>
        <v>0</v>
      </c>
      <c r="P461" s="5" t="s">
        <v>159</v>
      </c>
      <c r="Q461" s="5" t="s">
        <v>163</v>
      </c>
      <c r="R461" s="33">
        <f t="shared" si="270"/>
        <v>0</v>
      </c>
      <c r="S461" s="36">
        <f t="shared" si="271"/>
        <v>0</v>
      </c>
    </row>
    <row r="462" spans="1:19" ht="19.5" hidden="1" thickTop="1" thickBot="1" x14ac:dyDescent="0.3">
      <c r="A462" s="3" t="str">
        <f t="shared" si="267"/>
        <v>b</v>
      </c>
      <c r="B462" s="1" t="s">
        <v>1</v>
      </c>
      <c r="C462" s="7" t="s">
        <v>3</v>
      </c>
      <c r="D462" s="16">
        <v>0</v>
      </c>
      <c r="E462" s="16">
        <v>0</v>
      </c>
      <c r="F462" s="22">
        <f t="shared" si="268"/>
        <v>0</v>
      </c>
      <c r="G462" s="22"/>
      <c r="H462" s="22"/>
      <c r="I462" s="21"/>
      <c r="J462" s="22"/>
      <c r="K462" s="22">
        <f t="shared" si="269"/>
        <v>0</v>
      </c>
      <c r="L462" s="22"/>
      <c r="M462" s="22"/>
      <c r="N462" s="21"/>
      <c r="O462" s="22"/>
      <c r="Q462" s="5" t="s">
        <v>163</v>
      </c>
      <c r="R462" s="33">
        <f t="shared" si="270"/>
        <v>0</v>
      </c>
      <c r="S462" s="36">
        <f t="shared" si="271"/>
        <v>0</v>
      </c>
    </row>
    <row r="463" spans="1:19" ht="19.5" thickTop="1" thickBot="1" x14ac:dyDescent="0.3">
      <c r="A463" s="3" t="str">
        <f t="shared" si="267"/>
        <v>a</v>
      </c>
      <c r="B463" s="1" t="s">
        <v>1</v>
      </c>
      <c r="C463" s="7" t="s">
        <v>4</v>
      </c>
      <c r="D463" s="16">
        <v>760000</v>
      </c>
      <c r="E463" s="16">
        <v>0</v>
      </c>
      <c r="F463" s="22">
        <f t="shared" si="268"/>
        <v>760000</v>
      </c>
      <c r="G463" s="22">
        <v>190000</v>
      </c>
      <c r="H463" s="22">
        <v>190000</v>
      </c>
      <c r="I463" s="22">
        <v>190000</v>
      </c>
      <c r="J463" s="22">
        <v>190000</v>
      </c>
      <c r="K463" s="22">
        <f t="shared" si="269"/>
        <v>0</v>
      </c>
      <c r="L463" s="22"/>
      <c r="M463" s="22"/>
      <c r="N463" s="21"/>
      <c r="O463" s="22"/>
      <c r="Q463" s="5" t="s">
        <v>163</v>
      </c>
      <c r="R463" s="33">
        <f t="shared" si="270"/>
        <v>0</v>
      </c>
      <c r="S463" s="36">
        <f t="shared" si="271"/>
        <v>0</v>
      </c>
    </row>
    <row r="464" spans="1:19" ht="19.5" hidden="1" thickTop="1" thickBot="1" x14ac:dyDescent="0.3">
      <c r="A464" s="3" t="str">
        <f t="shared" si="267"/>
        <v>b</v>
      </c>
      <c r="B464" s="1" t="s">
        <v>1</v>
      </c>
      <c r="C464" s="7" t="s">
        <v>5</v>
      </c>
      <c r="D464" s="16">
        <v>0</v>
      </c>
      <c r="E464" s="16">
        <v>0</v>
      </c>
      <c r="F464" s="22">
        <f t="shared" si="268"/>
        <v>0</v>
      </c>
      <c r="G464" s="22"/>
      <c r="H464" s="22"/>
      <c r="I464" s="21"/>
      <c r="J464" s="22"/>
      <c r="K464" s="22">
        <f t="shared" si="269"/>
        <v>0</v>
      </c>
      <c r="L464" s="22"/>
      <c r="M464" s="22"/>
      <c r="N464" s="21"/>
      <c r="O464" s="22"/>
      <c r="Q464" s="5" t="s">
        <v>163</v>
      </c>
      <c r="R464" s="33">
        <f t="shared" si="270"/>
        <v>0</v>
      </c>
      <c r="S464" s="36">
        <f t="shared" si="271"/>
        <v>0</v>
      </c>
    </row>
    <row r="465" spans="1:19" ht="19.5" hidden="1" thickTop="1" thickBot="1" x14ac:dyDescent="0.3">
      <c r="A465" s="3" t="str">
        <f t="shared" si="267"/>
        <v>b</v>
      </c>
      <c r="B465" s="1" t="s">
        <v>1</v>
      </c>
      <c r="C465" s="7" t="s">
        <v>6</v>
      </c>
      <c r="D465" s="16">
        <v>0</v>
      </c>
      <c r="E465" s="16">
        <v>0</v>
      </c>
      <c r="F465" s="22">
        <f t="shared" si="268"/>
        <v>0</v>
      </c>
      <c r="G465" s="22"/>
      <c r="H465" s="22"/>
      <c r="I465" s="21"/>
      <c r="J465" s="22"/>
      <c r="K465" s="22">
        <f t="shared" si="269"/>
        <v>0</v>
      </c>
      <c r="L465" s="22"/>
      <c r="M465" s="22"/>
      <c r="N465" s="21"/>
      <c r="O465" s="22"/>
      <c r="Q465" s="5" t="s">
        <v>163</v>
      </c>
      <c r="R465" s="33">
        <f t="shared" si="270"/>
        <v>0</v>
      </c>
      <c r="S465" s="36">
        <f t="shared" si="271"/>
        <v>0</v>
      </c>
    </row>
    <row r="466" spans="1:19" ht="19.5" hidden="1" thickTop="1" thickBot="1" x14ac:dyDescent="0.3">
      <c r="A466" s="3" t="str">
        <f t="shared" si="267"/>
        <v>b</v>
      </c>
      <c r="B466" s="1" t="s">
        <v>1</v>
      </c>
      <c r="C466" s="7" t="s">
        <v>7</v>
      </c>
      <c r="D466" s="16">
        <v>0</v>
      </c>
      <c r="E466" s="16">
        <v>0</v>
      </c>
      <c r="F466" s="22">
        <f t="shared" si="268"/>
        <v>0</v>
      </c>
      <c r="G466" s="22"/>
      <c r="H466" s="22"/>
      <c r="I466" s="21"/>
      <c r="J466" s="22"/>
      <c r="K466" s="22">
        <f t="shared" si="269"/>
        <v>0</v>
      </c>
      <c r="L466" s="22"/>
      <c r="M466" s="22"/>
      <c r="N466" s="21"/>
      <c r="O466" s="22"/>
      <c r="Q466" s="5" t="s">
        <v>163</v>
      </c>
      <c r="R466" s="33">
        <f t="shared" si="270"/>
        <v>0</v>
      </c>
      <c r="S466" s="36">
        <f t="shared" si="271"/>
        <v>0</v>
      </c>
    </row>
    <row r="467" spans="1:19" ht="19.5" hidden="1" thickTop="1" thickBot="1" x14ac:dyDescent="0.3">
      <c r="A467" s="3" t="str">
        <f t="shared" si="267"/>
        <v>b</v>
      </c>
      <c r="B467" s="1" t="s">
        <v>1</v>
      </c>
      <c r="C467" s="7" t="s">
        <v>8</v>
      </c>
      <c r="D467" s="16">
        <v>0</v>
      </c>
      <c r="E467" s="16">
        <v>0</v>
      </c>
      <c r="F467" s="22">
        <f t="shared" si="268"/>
        <v>0</v>
      </c>
      <c r="G467" s="22"/>
      <c r="H467" s="22"/>
      <c r="I467" s="22"/>
      <c r="J467" s="22"/>
      <c r="K467" s="22">
        <f t="shared" si="269"/>
        <v>0</v>
      </c>
      <c r="L467" s="22"/>
      <c r="M467" s="22"/>
      <c r="N467" s="22"/>
      <c r="O467" s="22"/>
      <c r="Q467" s="5" t="s">
        <v>163</v>
      </c>
      <c r="R467" s="33">
        <f t="shared" si="270"/>
        <v>0</v>
      </c>
      <c r="S467" s="36">
        <f t="shared" si="271"/>
        <v>0</v>
      </c>
    </row>
    <row r="468" spans="1:19" ht="19.5" hidden="1" thickTop="1" thickBot="1" x14ac:dyDescent="0.3">
      <c r="A468" s="3" t="str">
        <f t="shared" si="267"/>
        <v>b</v>
      </c>
      <c r="B468" s="1" t="s">
        <v>1</v>
      </c>
      <c r="C468" s="7" t="s">
        <v>9</v>
      </c>
      <c r="D468" s="16">
        <v>0</v>
      </c>
      <c r="E468" s="16">
        <v>0</v>
      </c>
      <c r="F468" s="22">
        <f t="shared" si="268"/>
        <v>0</v>
      </c>
      <c r="G468" s="22"/>
      <c r="H468" s="22"/>
      <c r="I468" s="21"/>
      <c r="J468" s="22"/>
      <c r="K468" s="22">
        <f t="shared" si="269"/>
        <v>0</v>
      </c>
      <c r="L468" s="22"/>
      <c r="M468" s="22"/>
      <c r="N468" s="21"/>
      <c r="O468" s="22"/>
      <c r="Q468" s="5" t="s">
        <v>163</v>
      </c>
      <c r="R468" s="33">
        <f t="shared" si="270"/>
        <v>0</v>
      </c>
      <c r="S468" s="36">
        <f t="shared" si="271"/>
        <v>0</v>
      </c>
    </row>
    <row r="469" spans="1:19" ht="19.5" hidden="1" thickTop="1" thickBot="1" x14ac:dyDescent="0.3">
      <c r="A469" s="3" t="str">
        <f t="shared" si="267"/>
        <v>b</v>
      </c>
      <c r="B469" s="1" t="s">
        <v>1</v>
      </c>
      <c r="C469" s="7" t="s">
        <v>10</v>
      </c>
      <c r="D469" s="16">
        <v>0</v>
      </c>
      <c r="E469" s="16">
        <v>0</v>
      </c>
      <c r="F469" s="22">
        <f t="shared" si="268"/>
        <v>0</v>
      </c>
      <c r="G469" s="22"/>
      <c r="H469" s="22"/>
      <c r="I469" s="21"/>
      <c r="J469" s="22"/>
      <c r="K469" s="22">
        <f t="shared" si="269"/>
        <v>0</v>
      </c>
      <c r="L469" s="22"/>
      <c r="M469" s="22"/>
      <c r="N469" s="21"/>
      <c r="O469" s="22"/>
      <c r="Q469" s="5" t="s">
        <v>163</v>
      </c>
      <c r="R469" s="33">
        <f t="shared" si="270"/>
        <v>0</v>
      </c>
      <c r="S469" s="36">
        <f t="shared" si="271"/>
        <v>0</v>
      </c>
    </row>
    <row r="470" spans="1:19" ht="19.5" hidden="1" thickTop="1" thickBot="1" x14ac:dyDescent="0.3">
      <c r="A470" s="3" t="str">
        <f t="shared" si="267"/>
        <v>b</v>
      </c>
      <c r="B470" s="1" t="s">
        <v>1</v>
      </c>
      <c r="C470" s="7" t="s">
        <v>11</v>
      </c>
      <c r="D470" s="16">
        <v>0</v>
      </c>
      <c r="E470" s="16">
        <v>0</v>
      </c>
      <c r="F470" s="22">
        <f t="shared" si="268"/>
        <v>0</v>
      </c>
      <c r="G470" s="22"/>
      <c r="H470" s="22"/>
      <c r="I470" s="21"/>
      <c r="J470" s="22"/>
      <c r="K470" s="22">
        <f t="shared" si="269"/>
        <v>0</v>
      </c>
      <c r="L470" s="22"/>
      <c r="M470" s="22"/>
      <c r="N470" s="21"/>
      <c r="O470" s="22"/>
      <c r="Q470" s="5" t="s">
        <v>163</v>
      </c>
      <c r="R470" s="33">
        <f t="shared" si="270"/>
        <v>0</v>
      </c>
      <c r="S470" s="36">
        <f t="shared" si="271"/>
        <v>0</v>
      </c>
    </row>
    <row r="471" spans="1:19" ht="19.5" hidden="1" thickTop="1" thickBot="1" x14ac:dyDescent="0.3">
      <c r="A471" s="3" t="str">
        <f t="shared" si="267"/>
        <v>b</v>
      </c>
      <c r="B471" s="1" t="s">
        <v>1</v>
      </c>
      <c r="C471" s="7" t="s">
        <v>12</v>
      </c>
      <c r="D471" s="16">
        <v>0</v>
      </c>
      <c r="E471" s="16">
        <v>0</v>
      </c>
      <c r="F471" s="22">
        <f t="shared" si="268"/>
        <v>0</v>
      </c>
      <c r="G471" s="22"/>
      <c r="H471" s="22"/>
      <c r="I471" s="21"/>
      <c r="J471" s="22"/>
      <c r="K471" s="22">
        <f t="shared" si="269"/>
        <v>0</v>
      </c>
      <c r="L471" s="22"/>
      <c r="M471" s="22"/>
      <c r="N471" s="21"/>
      <c r="O471" s="22"/>
      <c r="Q471" s="5" t="s">
        <v>163</v>
      </c>
      <c r="R471" s="33">
        <f t="shared" si="270"/>
        <v>0</v>
      </c>
      <c r="S471" s="36">
        <f t="shared" si="271"/>
        <v>0</v>
      </c>
    </row>
    <row r="472" spans="1:19" ht="31.5" thickTop="1" thickBot="1" x14ac:dyDescent="0.3">
      <c r="A472" s="3" t="str">
        <f t="shared" si="267"/>
        <v>a</v>
      </c>
      <c r="B472" s="8" t="s">
        <v>79</v>
      </c>
      <c r="C472" s="9" t="s">
        <v>200</v>
      </c>
      <c r="D472" s="14">
        <f t="shared" ref="D472:E472" si="278">D473+D481+D482+D483</f>
        <v>1500000</v>
      </c>
      <c r="E472" s="14">
        <f t="shared" si="278"/>
        <v>0</v>
      </c>
      <c r="F472" s="19">
        <f t="shared" si="268"/>
        <v>1500000</v>
      </c>
      <c r="G472" s="19">
        <f t="shared" ref="G472:J472" si="279">G473+G481+G482+G483</f>
        <v>375000</v>
      </c>
      <c r="H472" s="19">
        <f t="shared" si="279"/>
        <v>375000</v>
      </c>
      <c r="I472" s="19">
        <f t="shared" si="279"/>
        <v>375000</v>
      </c>
      <c r="J472" s="19">
        <f t="shared" si="279"/>
        <v>375000</v>
      </c>
      <c r="K472" s="19">
        <f t="shared" si="269"/>
        <v>0</v>
      </c>
      <c r="L472" s="19">
        <f t="shared" ref="L472:O472" si="280">L473+L481+L482+L483</f>
        <v>0</v>
      </c>
      <c r="M472" s="19">
        <f t="shared" si="280"/>
        <v>0</v>
      </c>
      <c r="N472" s="19">
        <f t="shared" si="280"/>
        <v>0</v>
      </c>
      <c r="O472" s="19">
        <f t="shared" si="280"/>
        <v>0</v>
      </c>
      <c r="P472" s="5" t="s">
        <v>159</v>
      </c>
      <c r="Q472" s="5" t="s">
        <v>163</v>
      </c>
      <c r="R472" s="33">
        <f t="shared" si="270"/>
        <v>0</v>
      </c>
      <c r="S472" s="36">
        <f t="shared" si="271"/>
        <v>0</v>
      </c>
    </row>
    <row r="473" spans="1:19" ht="19.5" thickTop="1" thickBot="1" x14ac:dyDescent="0.3">
      <c r="A473" s="3" t="str">
        <f t="shared" si="267"/>
        <v>a</v>
      </c>
      <c r="B473" s="1" t="s">
        <v>1</v>
      </c>
      <c r="C473" s="7" t="s">
        <v>2</v>
      </c>
      <c r="D473" s="15">
        <f t="shared" ref="D473:E473" si="281">D474+D475+D476+D477+D478+D479+D480</f>
        <v>1500000</v>
      </c>
      <c r="E473" s="15">
        <f t="shared" si="281"/>
        <v>0</v>
      </c>
      <c r="F473" s="20">
        <f t="shared" si="268"/>
        <v>1500000</v>
      </c>
      <c r="G473" s="20">
        <f t="shared" ref="G473:J473" si="282">G474+G475+G476+G477+G478+G479+G480</f>
        <v>375000</v>
      </c>
      <c r="H473" s="20">
        <f t="shared" si="282"/>
        <v>375000</v>
      </c>
      <c r="I473" s="20">
        <f t="shared" si="282"/>
        <v>375000</v>
      </c>
      <c r="J473" s="20">
        <f t="shared" si="282"/>
        <v>375000</v>
      </c>
      <c r="K473" s="20">
        <f t="shared" si="269"/>
        <v>0</v>
      </c>
      <c r="L473" s="20">
        <f t="shared" ref="L473:O473" si="283">L474+L475+L476+L477+L478+L479+L480</f>
        <v>0</v>
      </c>
      <c r="M473" s="20">
        <f t="shared" si="283"/>
        <v>0</v>
      </c>
      <c r="N473" s="20">
        <f t="shared" si="283"/>
        <v>0</v>
      </c>
      <c r="O473" s="20">
        <f t="shared" si="283"/>
        <v>0</v>
      </c>
      <c r="P473" s="5" t="s">
        <v>159</v>
      </c>
      <c r="Q473" s="5" t="s">
        <v>163</v>
      </c>
      <c r="R473" s="33">
        <f t="shared" si="270"/>
        <v>0</v>
      </c>
      <c r="S473" s="36">
        <f t="shared" si="271"/>
        <v>0</v>
      </c>
    </row>
    <row r="474" spans="1:19" ht="19.5" hidden="1" thickTop="1" thickBot="1" x14ac:dyDescent="0.3">
      <c r="A474" s="3" t="str">
        <f t="shared" si="267"/>
        <v>b</v>
      </c>
      <c r="B474" s="1" t="s">
        <v>1</v>
      </c>
      <c r="C474" s="7" t="s">
        <v>3</v>
      </c>
      <c r="D474" s="16">
        <v>0</v>
      </c>
      <c r="E474" s="16">
        <v>0</v>
      </c>
      <c r="F474" s="22">
        <f t="shared" si="268"/>
        <v>0</v>
      </c>
      <c r="G474" s="22"/>
      <c r="H474" s="22"/>
      <c r="I474" s="21"/>
      <c r="J474" s="22"/>
      <c r="K474" s="22">
        <f t="shared" si="269"/>
        <v>0</v>
      </c>
      <c r="L474" s="22"/>
      <c r="M474" s="22"/>
      <c r="N474" s="21"/>
      <c r="O474" s="22"/>
      <c r="Q474" s="5" t="s">
        <v>163</v>
      </c>
      <c r="R474" s="33">
        <f t="shared" si="270"/>
        <v>0</v>
      </c>
      <c r="S474" s="36">
        <f t="shared" si="271"/>
        <v>0</v>
      </c>
    </row>
    <row r="475" spans="1:19" ht="19.5" hidden="1" thickTop="1" thickBot="1" x14ac:dyDescent="0.3">
      <c r="A475" s="3" t="str">
        <f t="shared" si="267"/>
        <v>b</v>
      </c>
      <c r="B475" s="1" t="s">
        <v>1</v>
      </c>
      <c r="C475" s="7" t="s">
        <v>4</v>
      </c>
      <c r="D475" s="16">
        <v>0</v>
      </c>
      <c r="E475" s="16">
        <v>0</v>
      </c>
      <c r="F475" s="22">
        <f t="shared" si="268"/>
        <v>0</v>
      </c>
      <c r="G475" s="22"/>
      <c r="H475" s="22"/>
      <c r="I475" s="21"/>
      <c r="J475" s="22"/>
      <c r="K475" s="22">
        <f t="shared" si="269"/>
        <v>0</v>
      </c>
      <c r="L475" s="22"/>
      <c r="M475" s="22"/>
      <c r="N475" s="21"/>
      <c r="O475" s="22"/>
      <c r="Q475" s="5" t="s">
        <v>163</v>
      </c>
      <c r="R475" s="33">
        <f t="shared" si="270"/>
        <v>0</v>
      </c>
      <c r="S475" s="36">
        <f t="shared" si="271"/>
        <v>0</v>
      </c>
    </row>
    <row r="476" spans="1:19" ht="19.5" hidden="1" thickTop="1" thickBot="1" x14ac:dyDescent="0.3">
      <c r="A476" s="3" t="str">
        <f t="shared" si="267"/>
        <v>b</v>
      </c>
      <c r="B476" s="1" t="s">
        <v>1</v>
      </c>
      <c r="C476" s="7" t="s">
        <v>5</v>
      </c>
      <c r="D476" s="16">
        <v>0</v>
      </c>
      <c r="E476" s="16">
        <v>0</v>
      </c>
      <c r="F476" s="22">
        <f t="shared" si="268"/>
        <v>0</v>
      </c>
      <c r="G476" s="22"/>
      <c r="H476" s="22"/>
      <c r="I476" s="21"/>
      <c r="J476" s="22"/>
      <c r="K476" s="22">
        <f t="shared" si="269"/>
        <v>0</v>
      </c>
      <c r="L476" s="22"/>
      <c r="M476" s="22"/>
      <c r="N476" s="21"/>
      <c r="O476" s="22"/>
      <c r="Q476" s="5" t="s">
        <v>163</v>
      </c>
      <c r="R476" s="33">
        <f t="shared" si="270"/>
        <v>0</v>
      </c>
      <c r="S476" s="36">
        <f t="shared" si="271"/>
        <v>0</v>
      </c>
    </row>
    <row r="477" spans="1:19" ht="19.5" hidden="1" thickTop="1" thickBot="1" x14ac:dyDescent="0.3">
      <c r="A477" s="3" t="str">
        <f t="shared" si="267"/>
        <v>b</v>
      </c>
      <c r="B477" s="1" t="s">
        <v>1</v>
      </c>
      <c r="C477" s="7" t="s">
        <v>6</v>
      </c>
      <c r="D477" s="16">
        <v>0</v>
      </c>
      <c r="E477" s="16">
        <v>0</v>
      </c>
      <c r="F477" s="22">
        <f t="shared" si="268"/>
        <v>0</v>
      </c>
      <c r="G477" s="22"/>
      <c r="H477" s="22"/>
      <c r="I477" s="21"/>
      <c r="J477" s="22"/>
      <c r="K477" s="22">
        <f t="shared" si="269"/>
        <v>0</v>
      </c>
      <c r="L477" s="22"/>
      <c r="M477" s="22"/>
      <c r="N477" s="21"/>
      <c r="O477" s="22"/>
      <c r="Q477" s="5" t="s">
        <v>163</v>
      </c>
      <c r="R477" s="33">
        <f t="shared" si="270"/>
        <v>0</v>
      </c>
      <c r="S477" s="36">
        <f t="shared" si="271"/>
        <v>0</v>
      </c>
    </row>
    <row r="478" spans="1:19" ht="19.5" hidden="1" thickTop="1" thickBot="1" x14ac:dyDescent="0.3">
      <c r="A478" s="3" t="str">
        <f t="shared" si="267"/>
        <v>b</v>
      </c>
      <c r="B478" s="1" t="s">
        <v>1</v>
      </c>
      <c r="C478" s="7" t="s">
        <v>7</v>
      </c>
      <c r="D478" s="16">
        <v>0</v>
      </c>
      <c r="E478" s="16">
        <v>0</v>
      </c>
      <c r="F478" s="22">
        <f t="shared" si="268"/>
        <v>0</v>
      </c>
      <c r="G478" s="22"/>
      <c r="H478" s="22"/>
      <c r="I478" s="21"/>
      <c r="J478" s="22"/>
      <c r="K478" s="22">
        <f t="shared" si="269"/>
        <v>0</v>
      </c>
      <c r="L478" s="22"/>
      <c r="M478" s="22"/>
      <c r="N478" s="21"/>
      <c r="O478" s="22"/>
      <c r="Q478" s="5" t="s">
        <v>163</v>
      </c>
      <c r="R478" s="33">
        <f t="shared" si="270"/>
        <v>0</v>
      </c>
      <c r="S478" s="36">
        <f t="shared" si="271"/>
        <v>0</v>
      </c>
    </row>
    <row r="479" spans="1:19" ht="19.5" thickTop="1" thickBot="1" x14ac:dyDescent="0.3">
      <c r="A479" s="3" t="str">
        <f t="shared" si="267"/>
        <v>a</v>
      </c>
      <c r="B479" s="1" t="s">
        <v>1</v>
      </c>
      <c r="C479" s="7" t="s">
        <v>8</v>
      </c>
      <c r="D479" s="16">
        <v>1500000</v>
      </c>
      <c r="E479" s="16">
        <v>0</v>
      </c>
      <c r="F479" s="22">
        <f t="shared" si="268"/>
        <v>1500000</v>
      </c>
      <c r="G479" s="22">
        <v>375000</v>
      </c>
      <c r="H479" s="22">
        <v>375000</v>
      </c>
      <c r="I479" s="22">
        <v>375000</v>
      </c>
      <c r="J479" s="22">
        <v>375000</v>
      </c>
      <c r="K479" s="22">
        <f t="shared" si="269"/>
        <v>0</v>
      </c>
      <c r="L479" s="22"/>
      <c r="M479" s="22"/>
      <c r="N479" s="22"/>
      <c r="O479" s="22"/>
      <c r="Q479" s="5" t="s">
        <v>163</v>
      </c>
      <c r="R479" s="33">
        <f t="shared" si="270"/>
        <v>0</v>
      </c>
      <c r="S479" s="36">
        <f t="shared" si="271"/>
        <v>0</v>
      </c>
    </row>
    <row r="480" spans="1:19" ht="19.5" hidden="1" thickTop="1" thickBot="1" x14ac:dyDescent="0.3">
      <c r="A480" s="3" t="str">
        <f t="shared" si="267"/>
        <v>b</v>
      </c>
      <c r="B480" s="1" t="s">
        <v>1</v>
      </c>
      <c r="C480" s="7" t="s">
        <v>9</v>
      </c>
      <c r="D480" s="16">
        <v>0</v>
      </c>
      <c r="E480" s="16">
        <v>0</v>
      </c>
      <c r="F480" s="22">
        <f t="shared" si="268"/>
        <v>0</v>
      </c>
      <c r="G480" s="22"/>
      <c r="H480" s="22"/>
      <c r="I480" s="21"/>
      <c r="J480" s="22"/>
      <c r="K480" s="22">
        <f t="shared" si="269"/>
        <v>0</v>
      </c>
      <c r="L480" s="22"/>
      <c r="M480" s="22"/>
      <c r="N480" s="21"/>
      <c r="O480" s="22"/>
      <c r="Q480" s="5" t="s">
        <v>163</v>
      </c>
      <c r="R480" s="33">
        <f t="shared" si="270"/>
        <v>0</v>
      </c>
      <c r="S480" s="36">
        <f t="shared" si="271"/>
        <v>0</v>
      </c>
    </row>
    <row r="481" spans="1:19" ht="19.5" hidden="1" thickTop="1" thickBot="1" x14ac:dyDescent="0.3">
      <c r="A481" s="3" t="str">
        <f t="shared" si="267"/>
        <v>b</v>
      </c>
      <c r="B481" s="1" t="s">
        <v>1</v>
      </c>
      <c r="C481" s="7" t="s">
        <v>10</v>
      </c>
      <c r="D481" s="16">
        <v>0</v>
      </c>
      <c r="E481" s="16">
        <v>0</v>
      </c>
      <c r="F481" s="22">
        <f t="shared" si="268"/>
        <v>0</v>
      </c>
      <c r="G481" s="22"/>
      <c r="H481" s="22"/>
      <c r="I481" s="21"/>
      <c r="J481" s="22"/>
      <c r="K481" s="22">
        <f t="shared" si="269"/>
        <v>0</v>
      </c>
      <c r="L481" s="22"/>
      <c r="M481" s="22"/>
      <c r="N481" s="21"/>
      <c r="O481" s="22"/>
      <c r="Q481" s="5" t="s">
        <v>163</v>
      </c>
      <c r="R481" s="33">
        <f t="shared" si="270"/>
        <v>0</v>
      </c>
      <c r="S481" s="36">
        <f t="shared" si="271"/>
        <v>0</v>
      </c>
    </row>
    <row r="482" spans="1:19" ht="19.5" hidden="1" thickTop="1" thickBot="1" x14ac:dyDescent="0.3">
      <c r="A482" s="3" t="str">
        <f t="shared" si="267"/>
        <v>b</v>
      </c>
      <c r="B482" s="1" t="s">
        <v>1</v>
      </c>
      <c r="C482" s="7" t="s">
        <v>11</v>
      </c>
      <c r="D482" s="16">
        <v>0</v>
      </c>
      <c r="E482" s="16">
        <v>0</v>
      </c>
      <c r="F482" s="22">
        <f t="shared" si="268"/>
        <v>0</v>
      </c>
      <c r="G482" s="22"/>
      <c r="H482" s="22"/>
      <c r="I482" s="21"/>
      <c r="J482" s="22"/>
      <c r="K482" s="22">
        <f t="shared" si="269"/>
        <v>0</v>
      </c>
      <c r="L482" s="22"/>
      <c r="M482" s="22"/>
      <c r="N482" s="21"/>
      <c r="O482" s="22"/>
      <c r="Q482" s="5" t="s">
        <v>163</v>
      </c>
      <c r="R482" s="33">
        <f t="shared" si="270"/>
        <v>0</v>
      </c>
      <c r="S482" s="36">
        <f t="shared" si="271"/>
        <v>0</v>
      </c>
    </row>
    <row r="483" spans="1:19" ht="19.5" hidden="1" thickTop="1" thickBot="1" x14ac:dyDescent="0.3">
      <c r="A483" s="3" t="str">
        <f t="shared" si="267"/>
        <v>b</v>
      </c>
      <c r="B483" s="1" t="s">
        <v>1</v>
      </c>
      <c r="C483" s="7" t="s">
        <v>12</v>
      </c>
      <c r="D483" s="16">
        <v>0</v>
      </c>
      <c r="E483" s="16">
        <v>0</v>
      </c>
      <c r="F483" s="22">
        <f t="shared" si="268"/>
        <v>0</v>
      </c>
      <c r="G483" s="22"/>
      <c r="H483" s="22"/>
      <c r="I483" s="21"/>
      <c r="J483" s="22"/>
      <c r="K483" s="22">
        <f t="shared" si="269"/>
        <v>0</v>
      </c>
      <c r="L483" s="22"/>
      <c r="M483" s="22"/>
      <c r="N483" s="21"/>
      <c r="O483" s="22"/>
      <c r="Q483" s="5" t="s">
        <v>163</v>
      </c>
      <c r="R483" s="33">
        <f t="shared" si="270"/>
        <v>0</v>
      </c>
      <c r="S483" s="36">
        <f t="shared" si="271"/>
        <v>0</v>
      </c>
    </row>
    <row r="484" spans="1:19" ht="61.5" thickTop="1" thickBot="1" x14ac:dyDescent="0.3">
      <c r="A484" s="3" t="str">
        <f t="shared" si="267"/>
        <v>a</v>
      </c>
      <c r="B484" s="8" t="s">
        <v>80</v>
      </c>
      <c r="C484" s="9" t="s">
        <v>201</v>
      </c>
      <c r="D484" s="14">
        <f t="shared" ref="D484:E484" si="284">D485+D493+D494+D495</f>
        <v>144000</v>
      </c>
      <c r="E484" s="14">
        <f t="shared" si="284"/>
        <v>0</v>
      </c>
      <c r="F484" s="19">
        <f t="shared" si="268"/>
        <v>144000</v>
      </c>
      <c r="G484" s="19">
        <f t="shared" ref="G484:J484" si="285">G485+G493+G494+G495</f>
        <v>36000</v>
      </c>
      <c r="H484" s="19">
        <f t="shared" si="285"/>
        <v>36000</v>
      </c>
      <c r="I484" s="19">
        <f t="shared" si="285"/>
        <v>36000</v>
      </c>
      <c r="J484" s="19">
        <f t="shared" si="285"/>
        <v>36000</v>
      </c>
      <c r="K484" s="19">
        <f t="shared" si="269"/>
        <v>0</v>
      </c>
      <c r="L484" s="19">
        <f t="shared" ref="L484:O484" si="286">L485+L493+L494+L495</f>
        <v>0</v>
      </c>
      <c r="M484" s="19">
        <f t="shared" si="286"/>
        <v>0</v>
      </c>
      <c r="N484" s="19">
        <f t="shared" si="286"/>
        <v>0</v>
      </c>
      <c r="O484" s="19">
        <f t="shared" si="286"/>
        <v>0</v>
      </c>
      <c r="P484" s="5" t="s">
        <v>159</v>
      </c>
      <c r="Q484" s="5" t="s">
        <v>163</v>
      </c>
      <c r="R484" s="33">
        <f t="shared" si="270"/>
        <v>0</v>
      </c>
      <c r="S484" s="36">
        <f t="shared" si="271"/>
        <v>0</v>
      </c>
    </row>
    <row r="485" spans="1:19" ht="19.5" thickTop="1" thickBot="1" x14ac:dyDescent="0.3">
      <c r="A485" s="3" t="str">
        <f t="shared" si="267"/>
        <v>a</v>
      </c>
      <c r="B485" s="1" t="s">
        <v>1</v>
      </c>
      <c r="C485" s="7" t="s">
        <v>2</v>
      </c>
      <c r="D485" s="15">
        <f t="shared" ref="D485:E485" si="287">D486+D487+D488+D489+D490+D491+D492</f>
        <v>144000</v>
      </c>
      <c r="E485" s="15">
        <f t="shared" si="287"/>
        <v>0</v>
      </c>
      <c r="F485" s="20">
        <f t="shared" si="268"/>
        <v>144000</v>
      </c>
      <c r="G485" s="20">
        <f t="shared" ref="G485:J485" si="288">G486+G487+G488+G489+G490+G491+G492</f>
        <v>36000</v>
      </c>
      <c r="H485" s="20">
        <f t="shared" si="288"/>
        <v>36000</v>
      </c>
      <c r="I485" s="20">
        <f t="shared" si="288"/>
        <v>36000</v>
      </c>
      <c r="J485" s="20">
        <f t="shared" si="288"/>
        <v>36000</v>
      </c>
      <c r="K485" s="20">
        <f t="shared" si="269"/>
        <v>0</v>
      </c>
      <c r="L485" s="20">
        <f t="shared" ref="L485:O485" si="289">L486+L487+L488+L489+L490+L491+L492</f>
        <v>0</v>
      </c>
      <c r="M485" s="20">
        <f t="shared" si="289"/>
        <v>0</v>
      </c>
      <c r="N485" s="20">
        <f t="shared" si="289"/>
        <v>0</v>
      </c>
      <c r="O485" s="20">
        <f t="shared" si="289"/>
        <v>0</v>
      </c>
      <c r="P485" s="5" t="s">
        <v>159</v>
      </c>
      <c r="Q485" s="5" t="s">
        <v>163</v>
      </c>
      <c r="R485" s="33">
        <f t="shared" si="270"/>
        <v>0</v>
      </c>
      <c r="S485" s="36">
        <f t="shared" si="271"/>
        <v>0</v>
      </c>
    </row>
    <row r="486" spans="1:19" ht="19.5" hidden="1" thickTop="1" thickBot="1" x14ac:dyDescent="0.3">
      <c r="A486" s="3" t="str">
        <f t="shared" si="267"/>
        <v>b</v>
      </c>
      <c r="B486" s="1" t="s">
        <v>1</v>
      </c>
      <c r="C486" s="7" t="s">
        <v>3</v>
      </c>
      <c r="D486" s="16">
        <v>0</v>
      </c>
      <c r="E486" s="16">
        <v>0</v>
      </c>
      <c r="F486" s="22">
        <f t="shared" si="268"/>
        <v>0</v>
      </c>
      <c r="G486" s="22"/>
      <c r="H486" s="22"/>
      <c r="I486" s="21"/>
      <c r="J486" s="22"/>
      <c r="K486" s="22">
        <f t="shared" si="269"/>
        <v>0</v>
      </c>
      <c r="L486" s="22"/>
      <c r="M486" s="22"/>
      <c r="N486" s="21"/>
      <c r="O486" s="22"/>
      <c r="Q486" s="5" t="s">
        <v>163</v>
      </c>
      <c r="R486" s="33">
        <f t="shared" si="270"/>
        <v>0</v>
      </c>
      <c r="S486" s="36">
        <f t="shared" si="271"/>
        <v>0</v>
      </c>
    </row>
    <row r="487" spans="1:19" ht="19.5" hidden="1" thickTop="1" thickBot="1" x14ac:dyDescent="0.3">
      <c r="A487" s="3" t="str">
        <f t="shared" si="267"/>
        <v>b</v>
      </c>
      <c r="B487" s="1" t="s">
        <v>1</v>
      </c>
      <c r="C487" s="7" t="s">
        <v>4</v>
      </c>
      <c r="D487" s="16">
        <v>0</v>
      </c>
      <c r="E487" s="16">
        <v>0</v>
      </c>
      <c r="F487" s="22">
        <f t="shared" si="268"/>
        <v>0</v>
      </c>
      <c r="G487" s="22"/>
      <c r="H487" s="22"/>
      <c r="I487" s="21"/>
      <c r="J487" s="22"/>
      <c r="K487" s="22">
        <f t="shared" si="269"/>
        <v>0</v>
      </c>
      <c r="L487" s="22"/>
      <c r="M487" s="22"/>
      <c r="N487" s="21"/>
      <c r="O487" s="22"/>
      <c r="Q487" s="5" t="s">
        <v>163</v>
      </c>
      <c r="R487" s="33">
        <f t="shared" si="270"/>
        <v>0</v>
      </c>
      <c r="S487" s="36">
        <f t="shared" si="271"/>
        <v>0</v>
      </c>
    </row>
    <row r="488" spans="1:19" ht="19.5" hidden="1" thickTop="1" thickBot="1" x14ac:dyDescent="0.3">
      <c r="A488" s="3" t="str">
        <f t="shared" si="267"/>
        <v>b</v>
      </c>
      <c r="B488" s="1" t="s">
        <v>1</v>
      </c>
      <c r="C488" s="7" t="s">
        <v>5</v>
      </c>
      <c r="D488" s="16">
        <v>0</v>
      </c>
      <c r="E488" s="16">
        <v>0</v>
      </c>
      <c r="F488" s="22">
        <f t="shared" si="268"/>
        <v>0</v>
      </c>
      <c r="G488" s="22"/>
      <c r="H488" s="22"/>
      <c r="I488" s="21"/>
      <c r="J488" s="22"/>
      <c r="K488" s="22">
        <f t="shared" si="269"/>
        <v>0</v>
      </c>
      <c r="L488" s="22"/>
      <c r="M488" s="22"/>
      <c r="N488" s="21"/>
      <c r="O488" s="22"/>
      <c r="Q488" s="5" t="s">
        <v>163</v>
      </c>
      <c r="R488" s="33">
        <f t="shared" si="270"/>
        <v>0</v>
      </c>
      <c r="S488" s="36">
        <f t="shared" si="271"/>
        <v>0</v>
      </c>
    </row>
    <row r="489" spans="1:19" ht="19.5" hidden="1" thickTop="1" thickBot="1" x14ac:dyDescent="0.3">
      <c r="A489" s="3" t="str">
        <f t="shared" si="267"/>
        <v>b</v>
      </c>
      <c r="B489" s="1" t="s">
        <v>1</v>
      </c>
      <c r="C489" s="7" t="s">
        <v>6</v>
      </c>
      <c r="D489" s="16">
        <v>0</v>
      </c>
      <c r="E489" s="16">
        <v>0</v>
      </c>
      <c r="F489" s="22">
        <f t="shared" si="268"/>
        <v>0</v>
      </c>
      <c r="G489" s="22"/>
      <c r="H489" s="22"/>
      <c r="I489" s="21"/>
      <c r="J489" s="22"/>
      <c r="K489" s="22">
        <f t="shared" si="269"/>
        <v>0</v>
      </c>
      <c r="L489" s="22"/>
      <c r="M489" s="22"/>
      <c r="N489" s="21"/>
      <c r="O489" s="22"/>
      <c r="Q489" s="5" t="s">
        <v>163</v>
      </c>
      <c r="R489" s="33">
        <f t="shared" si="270"/>
        <v>0</v>
      </c>
      <c r="S489" s="36">
        <f t="shared" si="271"/>
        <v>0</v>
      </c>
    </row>
    <row r="490" spans="1:19" ht="19.5" hidden="1" thickTop="1" thickBot="1" x14ac:dyDescent="0.3">
      <c r="A490" s="3" t="str">
        <f t="shared" si="267"/>
        <v>b</v>
      </c>
      <c r="B490" s="1" t="s">
        <v>1</v>
      </c>
      <c r="C490" s="7" t="s">
        <v>7</v>
      </c>
      <c r="D490" s="16">
        <v>0</v>
      </c>
      <c r="E490" s="16">
        <v>0</v>
      </c>
      <c r="F490" s="22">
        <f t="shared" si="268"/>
        <v>0</v>
      </c>
      <c r="G490" s="22"/>
      <c r="H490" s="22"/>
      <c r="I490" s="21"/>
      <c r="J490" s="22"/>
      <c r="K490" s="22">
        <f t="shared" si="269"/>
        <v>0</v>
      </c>
      <c r="L490" s="22"/>
      <c r="M490" s="22"/>
      <c r="N490" s="21"/>
      <c r="O490" s="22"/>
      <c r="Q490" s="5" t="s">
        <v>163</v>
      </c>
      <c r="R490" s="33">
        <f t="shared" si="270"/>
        <v>0</v>
      </c>
      <c r="S490" s="36">
        <f t="shared" si="271"/>
        <v>0</v>
      </c>
    </row>
    <row r="491" spans="1:19" ht="19.5" thickTop="1" thickBot="1" x14ac:dyDescent="0.3">
      <c r="A491" s="3" t="str">
        <f t="shared" si="267"/>
        <v>a</v>
      </c>
      <c r="B491" s="1" t="s">
        <v>1</v>
      </c>
      <c r="C491" s="7" t="s">
        <v>8</v>
      </c>
      <c r="D491" s="16">
        <v>144000</v>
      </c>
      <c r="E491" s="16">
        <v>0</v>
      </c>
      <c r="F491" s="22">
        <f t="shared" si="268"/>
        <v>144000</v>
      </c>
      <c r="G491" s="22">
        <v>36000</v>
      </c>
      <c r="H491" s="22">
        <v>36000</v>
      </c>
      <c r="I491" s="22">
        <v>36000</v>
      </c>
      <c r="J491" s="22">
        <v>36000</v>
      </c>
      <c r="K491" s="22">
        <f t="shared" si="269"/>
        <v>0</v>
      </c>
      <c r="L491" s="22"/>
      <c r="M491" s="22"/>
      <c r="N491" s="22"/>
      <c r="O491" s="22"/>
      <c r="Q491" s="5" t="s">
        <v>163</v>
      </c>
      <c r="R491" s="33">
        <f t="shared" si="270"/>
        <v>0</v>
      </c>
      <c r="S491" s="36">
        <f t="shared" si="271"/>
        <v>0</v>
      </c>
    </row>
    <row r="492" spans="1:19" ht="19.5" hidden="1" thickTop="1" thickBot="1" x14ac:dyDescent="0.3">
      <c r="A492" s="3" t="str">
        <f t="shared" si="267"/>
        <v>b</v>
      </c>
      <c r="B492" s="1" t="s">
        <v>1</v>
      </c>
      <c r="C492" s="7" t="s">
        <v>9</v>
      </c>
      <c r="D492" s="16">
        <v>0</v>
      </c>
      <c r="E492" s="16">
        <v>0</v>
      </c>
      <c r="F492" s="22">
        <f t="shared" si="268"/>
        <v>0</v>
      </c>
      <c r="G492" s="22"/>
      <c r="H492" s="22"/>
      <c r="I492" s="21"/>
      <c r="J492" s="22"/>
      <c r="K492" s="22">
        <f t="shared" si="269"/>
        <v>0</v>
      </c>
      <c r="L492" s="22"/>
      <c r="M492" s="22"/>
      <c r="N492" s="21"/>
      <c r="O492" s="22"/>
      <c r="Q492" s="5" t="s">
        <v>163</v>
      </c>
      <c r="R492" s="33">
        <f t="shared" si="270"/>
        <v>0</v>
      </c>
      <c r="S492" s="36">
        <f t="shared" si="271"/>
        <v>0</v>
      </c>
    </row>
    <row r="493" spans="1:19" ht="19.5" hidden="1" thickTop="1" thickBot="1" x14ac:dyDescent="0.3">
      <c r="A493" s="3" t="str">
        <f t="shared" si="267"/>
        <v>b</v>
      </c>
      <c r="B493" s="1" t="s">
        <v>1</v>
      </c>
      <c r="C493" s="7" t="s">
        <v>10</v>
      </c>
      <c r="D493" s="16">
        <v>0</v>
      </c>
      <c r="E493" s="16">
        <v>0</v>
      </c>
      <c r="F493" s="22">
        <f t="shared" si="268"/>
        <v>0</v>
      </c>
      <c r="G493" s="22"/>
      <c r="H493" s="22"/>
      <c r="I493" s="21"/>
      <c r="J493" s="22"/>
      <c r="K493" s="22">
        <f t="shared" si="269"/>
        <v>0</v>
      </c>
      <c r="L493" s="22"/>
      <c r="M493" s="22"/>
      <c r="N493" s="21"/>
      <c r="O493" s="22"/>
      <c r="Q493" s="5" t="s">
        <v>163</v>
      </c>
      <c r="R493" s="33">
        <f t="shared" si="270"/>
        <v>0</v>
      </c>
      <c r="S493" s="36">
        <f t="shared" si="271"/>
        <v>0</v>
      </c>
    </row>
    <row r="494" spans="1:19" ht="19.5" hidden="1" thickTop="1" thickBot="1" x14ac:dyDescent="0.3">
      <c r="A494" s="3" t="str">
        <f t="shared" si="267"/>
        <v>b</v>
      </c>
      <c r="B494" s="1" t="s">
        <v>1</v>
      </c>
      <c r="C494" s="7" t="s">
        <v>11</v>
      </c>
      <c r="D494" s="16">
        <v>0</v>
      </c>
      <c r="E494" s="16">
        <v>0</v>
      </c>
      <c r="F494" s="22">
        <f t="shared" si="268"/>
        <v>0</v>
      </c>
      <c r="G494" s="22"/>
      <c r="H494" s="22"/>
      <c r="I494" s="21"/>
      <c r="J494" s="22"/>
      <c r="K494" s="22">
        <f t="shared" si="269"/>
        <v>0</v>
      </c>
      <c r="L494" s="22"/>
      <c r="M494" s="22"/>
      <c r="N494" s="21"/>
      <c r="O494" s="22"/>
      <c r="Q494" s="5" t="s">
        <v>163</v>
      </c>
      <c r="R494" s="33">
        <f t="shared" si="270"/>
        <v>0</v>
      </c>
      <c r="S494" s="36">
        <f t="shared" si="271"/>
        <v>0</v>
      </c>
    </row>
    <row r="495" spans="1:19" ht="19.5" hidden="1" thickTop="1" thickBot="1" x14ac:dyDescent="0.3">
      <c r="A495" s="3" t="str">
        <f t="shared" si="267"/>
        <v>b</v>
      </c>
      <c r="B495" s="1" t="s">
        <v>1</v>
      </c>
      <c r="C495" s="7" t="s">
        <v>12</v>
      </c>
      <c r="D495" s="16">
        <v>0</v>
      </c>
      <c r="E495" s="16">
        <v>0</v>
      </c>
      <c r="F495" s="22">
        <f t="shared" si="268"/>
        <v>0</v>
      </c>
      <c r="G495" s="22"/>
      <c r="H495" s="22"/>
      <c r="I495" s="21"/>
      <c r="J495" s="22"/>
      <c r="K495" s="22">
        <f t="shared" si="269"/>
        <v>0</v>
      </c>
      <c r="L495" s="22"/>
      <c r="M495" s="22"/>
      <c r="N495" s="21"/>
      <c r="O495" s="22"/>
      <c r="Q495" s="5" t="s">
        <v>163</v>
      </c>
      <c r="R495" s="33">
        <f t="shared" si="270"/>
        <v>0</v>
      </c>
      <c r="S495" s="36">
        <f t="shared" si="271"/>
        <v>0</v>
      </c>
    </row>
    <row r="496" spans="1:19" ht="31.5" thickTop="1" thickBot="1" x14ac:dyDescent="0.3">
      <c r="A496" s="3" t="str">
        <f t="shared" si="267"/>
        <v>a</v>
      </c>
      <c r="B496" s="1" t="s">
        <v>202</v>
      </c>
      <c r="C496" s="9" t="s">
        <v>203</v>
      </c>
      <c r="D496" s="14">
        <f t="shared" ref="D496:E496" si="290">D497+D505+D506+D507</f>
        <v>46000</v>
      </c>
      <c r="E496" s="14">
        <f t="shared" si="290"/>
        <v>0</v>
      </c>
      <c r="F496" s="19">
        <f t="shared" si="268"/>
        <v>46000</v>
      </c>
      <c r="G496" s="19">
        <f t="shared" ref="G496:J496" si="291">G497+G505+G506+G507</f>
        <v>0</v>
      </c>
      <c r="H496" s="19">
        <f t="shared" si="291"/>
        <v>0</v>
      </c>
      <c r="I496" s="19">
        <f t="shared" si="291"/>
        <v>23000</v>
      </c>
      <c r="J496" s="19">
        <f t="shared" si="291"/>
        <v>23000</v>
      </c>
      <c r="K496" s="19">
        <f t="shared" si="269"/>
        <v>0</v>
      </c>
      <c r="L496" s="19">
        <f t="shared" ref="L496:O496" si="292">L497+L505+L506+L507</f>
        <v>0</v>
      </c>
      <c r="M496" s="19">
        <f t="shared" si="292"/>
        <v>0</v>
      </c>
      <c r="N496" s="19">
        <f t="shared" si="292"/>
        <v>0</v>
      </c>
      <c r="O496" s="19">
        <f t="shared" si="292"/>
        <v>0</v>
      </c>
      <c r="P496" s="5" t="s">
        <v>159</v>
      </c>
      <c r="Q496" s="5" t="s">
        <v>163</v>
      </c>
      <c r="R496" s="33">
        <f t="shared" si="270"/>
        <v>0</v>
      </c>
      <c r="S496" s="36">
        <f t="shared" si="271"/>
        <v>0</v>
      </c>
    </row>
    <row r="497" spans="1:19" ht="19.5" thickTop="1" thickBot="1" x14ac:dyDescent="0.3">
      <c r="A497" s="3" t="str">
        <f t="shared" si="267"/>
        <v>a</v>
      </c>
      <c r="B497" s="1" t="s">
        <v>1</v>
      </c>
      <c r="C497" s="7" t="s">
        <v>2</v>
      </c>
      <c r="D497" s="15">
        <f t="shared" ref="D497:E497" si="293">D498+D499+D500+D501+D502+D503+D504</f>
        <v>46000</v>
      </c>
      <c r="E497" s="15">
        <f t="shared" si="293"/>
        <v>0</v>
      </c>
      <c r="F497" s="20">
        <f t="shared" si="268"/>
        <v>46000</v>
      </c>
      <c r="G497" s="20">
        <f t="shared" ref="G497:J497" si="294">G498+G499+G500+G501+G502+G503+G504</f>
        <v>0</v>
      </c>
      <c r="H497" s="20">
        <f t="shared" si="294"/>
        <v>0</v>
      </c>
      <c r="I497" s="20">
        <f t="shared" si="294"/>
        <v>23000</v>
      </c>
      <c r="J497" s="20">
        <f t="shared" si="294"/>
        <v>23000</v>
      </c>
      <c r="K497" s="20">
        <f t="shared" si="269"/>
        <v>0</v>
      </c>
      <c r="L497" s="20">
        <f t="shared" ref="L497:O497" si="295">L498+L499+L500+L501+L502+L503+L504</f>
        <v>0</v>
      </c>
      <c r="M497" s="20">
        <f t="shared" si="295"/>
        <v>0</v>
      </c>
      <c r="N497" s="20">
        <f t="shared" si="295"/>
        <v>0</v>
      </c>
      <c r="O497" s="20">
        <f t="shared" si="295"/>
        <v>0</v>
      </c>
      <c r="P497" s="5" t="s">
        <v>159</v>
      </c>
      <c r="Q497" s="5" t="s">
        <v>163</v>
      </c>
      <c r="R497" s="33">
        <f t="shared" si="270"/>
        <v>0</v>
      </c>
      <c r="S497" s="36">
        <f t="shared" si="271"/>
        <v>0</v>
      </c>
    </row>
    <row r="498" spans="1:19" ht="19.5" hidden="1" thickTop="1" thickBot="1" x14ac:dyDescent="0.3">
      <c r="A498" s="3" t="str">
        <f t="shared" si="267"/>
        <v>b</v>
      </c>
      <c r="B498" s="1" t="s">
        <v>1</v>
      </c>
      <c r="C498" s="7" t="s">
        <v>3</v>
      </c>
      <c r="D498" s="16">
        <v>0</v>
      </c>
      <c r="E498" s="16">
        <v>0</v>
      </c>
      <c r="F498" s="22">
        <f t="shared" si="268"/>
        <v>0</v>
      </c>
      <c r="G498" s="22"/>
      <c r="H498" s="22"/>
      <c r="I498" s="21"/>
      <c r="J498" s="22"/>
      <c r="K498" s="22">
        <f t="shared" si="269"/>
        <v>0</v>
      </c>
      <c r="L498" s="22"/>
      <c r="M498" s="22"/>
      <c r="N498" s="21"/>
      <c r="O498" s="22"/>
      <c r="Q498" s="5" t="s">
        <v>163</v>
      </c>
      <c r="R498" s="33">
        <f t="shared" si="270"/>
        <v>0</v>
      </c>
      <c r="S498" s="36">
        <f t="shared" si="271"/>
        <v>0</v>
      </c>
    </row>
    <row r="499" spans="1:19" ht="19.5" hidden="1" thickTop="1" thickBot="1" x14ac:dyDescent="0.3">
      <c r="A499" s="3" t="str">
        <f t="shared" si="267"/>
        <v>b</v>
      </c>
      <c r="B499" s="1" t="s">
        <v>1</v>
      </c>
      <c r="C499" s="7" t="s">
        <v>4</v>
      </c>
      <c r="D499" s="16">
        <v>0</v>
      </c>
      <c r="E499" s="16">
        <v>0</v>
      </c>
      <c r="F499" s="22">
        <f t="shared" si="268"/>
        <v>0</v>
      </c>
      <c r="G499" s="22"/>
      <c r="H499" s="22"/>
      <c r="I499" s="21"/>
      <c r="J499" s="22"/>
      <c r="K499" s="22">
        <f t="shared" si="269"/>
        <v>0</v>
      </c>
      <c r="L499" s="22"/>
      <c r="M499" s="22"/>
      <c r="N499" s="21"/>
      <c r="O499" s="22"/>
      <c r="Q499" s="5" t="s">
        <v>163</v>
      </c>
      <c r="R499" s="33">
        <f t="shared" si="270"/>
        <v>0</v>
      </c>
      <c r="S499" s="36">
        <f t="shared" si="271"/>
        <v>0</v>
      </c>
    </row>
    <row r="500" spans="1:19" ht="19.5" hidden="1" thickTop="1" thickBot="1" x14ac:dyDescent="0.3">
      <c r="A500" s="3" t="str">
        <f t="shared" si="267"/>
        <v>b</v>
      </c>
      <c r="B500" s="1" t="s">
        <v>1</v>
      </c>
      <c r="C500" s="7" t="s">
        <v>5</v>
      </c>
      <c r="D500" s="16">
        <v>0</v>
      </c>
      <c r="E500" s="16">
        <v>0</v>
      </c>
      <c r="F500" s="22">
        <f t="shared" si="268"/>
        <v>0</v>
      </c>
      <c r="G500" s="22"/>
      <c r="H500" s="22"/>
      <c r="I500" s="21"/>
      <c r="J500" s="22"/>
      <c r="K500" s="22">
        <f t="shared" si="269"/>
        <v>0</v>
      </c>
      <c r="L500" s="22"/>
      <c r="M500" s="22"/>
      <c r="N500" s="21"/>
      <c r="O500" s="22"/>
      <c r="Q500" s="5" t="s">
        <v>163</v>
      </c>
      <c r="R500" s="33">
        <f t="shared" si="270"/>
        <v>0</v>
      </c>
      <c r="S500" s="36">
        <f t="shared" si="271"/>
        <v>0</v>
      </c>
    </row>
    <row r="501" spans="1:19" ht="19.5" hidden="1" thickTop="1" thickBot="1" x14ac:dyDescent="0.3">
      <c r="A501" s="3" t="str">
        <f t="shared" si="267"/>
        <v>b</v>
      </c>
      <c r="B501" s="1" t="s">
        <v>1</v>
      </c>
      <c r="C501" s="7" t="s">
        <v>6</v>
      </c>
      <c r="D501" s="16">
        <v>0</v>
      </c>
      <c r="E501" s="16">
        <v>0</v>
      </c>
      <c r="F501" s="22">
        <f t="shared" si="268"/>
        <v>0</v>
      </c>
      <c r="G501" s="22"/>
      <c r="H501" s="22"/>
      <c r="I501" s="21"/>
      <c r="J501" s="22"/>
      <c r="K501" s="22">
        <f t="shared" si="269"/>
        <v>0</v>
      </c>
      <c r="L501" s="22"/>
      <c r="M501" s="22"/>
      <c r="N501" s="21"/>
      <c r="O501" s="22"/>
      <c r="Q501" s="5" t="s">
        <v>163</v>
      </c>
      <c r="R501" s="33">
        <f t="shared" si="270"/>
        <v>0</v>
      </c>
      <c r="S501" s="36">
        <f t="shared" si="271"/>
        <v>0</v>
      </c>
    </row>
    <row r="502" spans="1:19" ht="19.5" hidden="1" thickTop="1" thickBot="1" x14ac:dyDescent="0.3">
      <c r="A502" s="3" t="str">
        <f t="shared" si="267"/>
        <v>b</v>
      </c>
      <c r="B502" s="1" t="s">
        <v>1</v>
      </c>
      <c r="C502" s="7" t="s">
        <v>7</v>
      </c>
      <c r="D502" s="16">
        <v>0</v>
      </c>
      <c r="E502" s="16">
        <v>0</v>
      </c>
      <c r="F502" s="22">
        <f t="shared" si="268"/>
        <v>0</v>
      </c>
      <c r="G502" s="22"/>
      <c r="H502" s="22"/>
      <c r="I502" s="21"/>
      <c r="J502" s="22"/>
      <c r="K502" s="22">
        <f t="shared" si="269"/>
        <v>0</v>
      </c>
      <c r="L502" s="22"/>
      <c r="M502" s="22"/>
      <c r="N502" s="21"/>
      <c r="O502" s="22"/>
      <c r="Q502" s="5" t="s">
        <v>163</v>
      </c>
      <c r="R502" s="33">
        <f t="shared" si="270"/>
        <v>0</v>
      </c>
      <c r="S502" s="36">
        <f t="shared" si="271"/>
        <v>0</v>
      </c>
    </row>
    <row r="503" spans="1:19" ht="19.5" thickTop="1" thickBot="1" x14ac:dyDescent="0.3">
      <c r="A503" s="3" t="str">
        <f t="shared" si="267"/>
        <v>a</v>
      </c>
      <c r="B503" s="1" t="s">
        <v>1</v>
      </c>
      <c r="C503" s="7" t="s">
        <v>8</v>
      </c>
      <c r="D503" s="16">
        <v>46000</v>
      </c>
      <c r="E503" s="16">
        <v>0</v>
      </c>
      <c r="F503" s="22">
        <f t="shared" si="268"/>
        <v>46000</v>
      </c>
      <c r="G503" s="22">
        <v>0</v>
      </c>
      <c r="H503" s="22">
        <v>0</v>
      </c>
      <c r="I503" s="22">
        <v>23000</v>
      </c>
      <c r="J503" s="22">
        <v>23000</v>
      </c>
      <c r="K503" s="22">
        <f t="shared" si="269"/>
        <v>0</v>
      </c>
      <c r="L503" s="22"/>
      <c r="M503" s="22"/>
      <c r="N503" s="22"/>
      <c r="O503" s="22"/>
      <c r="Q503" s="5" t="s">
        <v>163</v>
      </c>
      <c r="R503" s="33">
        <f t="shared" si="270"/>
        <v>0</v>
      </c>
      <c r="S503" s="36">
        <f t="shared" si="271"/>
        <v>0</v>
      </c>
    </row>
    <row r="504" spans="1:19" ht="19.5" hidden="1" thickTop="1" thickBot="1" x14ac:dyDescent="0.3">
      <c r="A504" s="3" t="str">
        <f t="shared" si="267"/>
        <v>b</v>
      </c>
      <c r="B504" s="1" t="s">
        <v>1</v>
      </c>
      <c r="C504" s="7" t="s">
        <v>9</v>
      </c>
      <c r="D504" s="16">
        <v>0</v>
      </c>
      <c r="E504" s="16">
        <v>0</v>
      </c>
      <c r="F504" s="22">
        <f t="shared" si="268"/>
        <v>0</v>
      </c>
      <c r="G504" s="22"/>
      <c r="H504" s="22"/>
      <c r="I504" s="21"/>
      <c r="J504" s="22"/>
      <c r="K504" s="22">
        <f t="shared" si="269"/>
        <v>0</v>
      </c>
      <c r="L504" s="22"/>
      <c r="M504" s="22"/>
      <c r="N504" s="21"/>
      <c r="O504" s="22"/>
      <c r="Q504" s="5" t="s">
        <v>163</v>
      </c>
      <c r="R504" s="33">
        <f t="shared" si="270"/>
        <v>0</v>
      </c>
      <c r="S504" s="36">
        <f t="shared" si="271"/>
        <v>0</v>
      </c>
    </row>
    <row r="505" spans="1:19" ht="19.5" hidden="1" thickTop="1" thickBot="1" x14ac:dyDescent="0.3">
      <c r="A505" s="3" t="str">
        <f t="shared" si="267"/>
        <v>b</v>
      </c>
      <c r="B505" s="1" t="s">
        <v>1</v>
      </c>
      <c r="C505" s="7" t="s">
        <v>10</v>
      </c>
      <c r="D505" s="16">
        <v>0</v>
      </c>
      <c r="E505" s="16">
        <v>0</v>
      </c>
      <c r="F505" s="22">
        <f t="shared" si="268"/>
        <v>0</v>
      </c>
      <c r="G505" s="22"/>
      <c r="H505" s="22"/>
      <c r="I505" s="21"/>
      <c r="J505" s="22"/>
      <c r="K505" s="22">
        <f t="shared" si="269"/>
        <v>0</v>
      </c>
      <c r="L505" s="22"/>
      <c r="M505" s="22"/>
      <c r="N505" s="21"/>
      <c r="O505" s="22"/>
      <c r="Q505" s="5" t="s">
        <v>163</v>
      </c>
      <c r="R505" s="33">
        <f t="shared" si="270"/>
        <v>0</v>
      </c>
      <c r="S505" s="36">
        <f t="shared" si="271"/>
        <v>0</v>
      </c>
    </row>
    <row r="506" spans="1:19" ht="19.5" hidden="1" thickTop="1" thickBot="1" x14ac:dyDescent="0.3">
      <c r="A506" s="3" t="str">
        <f t="shared" si="267"/>
        <v>b</v>
      </c>
      <c r="B506" s="1" t="s">
        <v>1</v>
      </c>
      <c r="C506" s="7" t="s">
        <v>11</v>
      </c>
      <c r="D506" s="16">
        <v>0</v>
      </c>
      <c r="E506" s="16">
        <v>0</v>
      </c>
      <c r="F506" s="22">
        <f t="shared" si="268"/>
        <v>0</v>
      </c>
      <c r="G506" s="22"/>
      <c r="H506" s="22"/>
      <c r="I506" s="21"/>
      <c r="J506" s="22"/>
      <c r="K506" s="22">
        <f t="shared" si="269"/>
        <v>0</v>
      </c>
      <c r="L506" s="22"/>
      <c r="M506" s="22"/>
      <c r="N506" s="21"/>
      <c r="O506" s="22"/>
      <c r="Q506" s="5" t="s">
        <v>163</v>
      </c>
      <c r="R506" s="33">
        <f t="shared" si="270"/>
        <v>0</v>
      </c>
      <c r="S506" s="36">
        <f t="shared" si="271"/>
        <v>0</v>
      </c>
    </row>
    <row r="507" spans="1:19" ht="19.5" hidden="1" thickTop="1" thickBot="1" x14ac:dyDescent="0.3">
      <c r="A507" s="3" t="str">
        <f t="shared" si="267"/>
        <v>b</v>
      </c>
      <c r="B507" s="1" t="s">
        <v>1</v>
      </c>
      <c r="C507" s="7" t="s">
        <v>12</v>
      </c>
      <c r="D507" s="16">
        <v>0</v>
      </c>
      <c r="E507" s="16">
        <v>0</v>
      </c>
      <c r="F507" s="22">
        <f t="shared" si="268"/>
        <v>0</v>
      </c>
      <c r="G507" s="22"/>
      <c r="H507" s="22"/>
      <c r="I507" s="21"/>
      <c r="J507" s="22"/>
      <c r="K507" s="22">
        <f t="shared" si="269"/>
        <v>0</v>
      </c>
      <c r="L507" s="22"/>
      <c r="M507" s="22"/>
      <c r="N507" s="21"/>
      <c r="O507" s="22"/>
      <c r="Q507" s="5" t="s">
        <v>163</v>
      </c>
      <c r="R507" s="33">
        <f t="shared" si="270"/>
        <v>0</v>
      </c>
      <c r="S507" s="36">
        <f t="shared" si="271"/>
        <v>0</v>
      </c>
    </row>
    <row r="508" spans="1:19" ht="46.5" hidden="1" thickTop="1" thickBot="1" x14ac:dyDescent="0.3">
      <c r="A508" s="3" t="str">
        <f t="shared" si="267"/>
        <v>b</v>
      </c>
      <c r="B508" s="1" t="s">
        <v>204</v>
      </c>
      <c r="C508" s="9" t="s">
        <v>205</v>
      </c>
      <c r="D508" s="14">
        <f t="shared" ref="D508:E508" si="296">D509+D517+D518+D519</f>
        <v>0</v>
      </c>
      <c r="E508" s="14">
        <f t="shared" si="296"/>
        <v>0</v>
      </c>
      <c r="F508" s="19">
        <f t="shared" si="268"/>
        <v>0</v>
      </c>
      <c r="G508" s="19">
        <f t="shared" ref="G508:J508" si="297">G509+G517+G518+G519</f>
        <v>0</v>
      </c>
      <c r="H508" s="19">
        <f t="shared" si="297"/>
        <v>0</v>
      </c>
      <c r="I508" s="19">
        <f t="shared" si="297"/>
        <v>0</v>
      </c>
      <c r="J508" s="19">
        <f t="shared" si="297"/>
        <v>0</v>
      </c>
      <c r="K508" s="19">
        <f t="shared" si="269"/>
        <v>0</v>
      </c>
      <c r="L508" s="19">
        <f t="shared" ref="L508:O508" si="298">L509+L517+L518+L519</f>
        <v>0</v>
      </c>
      <c r="M508" s="19">
        <f t="shared" si="298"/>
        <v>0</v>
      </c>
      <c r="N508" s="19">
        <f t="shared" si="298"/>
        <v>0</v>
      </c>
      <c r="O508" s="19">
        <f t="shared" si="298"/>
        <v>0</v>
      </c>
      <c r="P508" s="5" t="s">
        <v>159</v>
      </c>
      <c r="Q508" s="5" t="s">
        <v>163</v>
      </c>
      <c r="R508" s="33">
        <f t="shared" si="270"/>
        <v>0</v>
      </c>
      <c r="S508" s="36">
        <f t="shared" si="271"/>
        <v>0</v>
      </c>
    </row>
    <row r="509" spans="1:19" ht="19.5" hidden="1" thickTop="1" thickBot="1" x14ac:dyDescent="0.3">
      <c r="A509" s="3" t="str">
        <f t="shared" si="267"/>
        <v>b</v>
      </c>
      <c r="B509" s="1" t="s">
        <v>1</v>
      </c>
      <c r="C509" s="7" t="s">
        <v>2</v>
      </c>
      <c r="D509" s="15">
        <f t="shared" ref="D509:E509" si="299">D510+D511+D512+D513+D514+D515+D516</f>
        <v>0</v>
      </c>
      <c r="E509" s="15">
        <f t="shared" si="299"/>
        <v>0</v>
      </c>
      <c r="F509" s="20">
        <f t="shared" si="268"/>
        <v>0</v>
      </c>
      <c r="G509" s="20">
        <f t="shared" ref="G509:J509" si="300">G510+G511+G512+G513+G514+G515+G516</f>
        <v>0</v>
      </c>
      <c r="H509" s="20">
        <f t="shared" si="300"/>
        <v>0</v>
      </c>
      <c r="I509" s="20">
        <f t="shared" si="300"/>
        <v>0</v>
      </c>
      <c r="J509" s="20">
        <f t="shared" si="300"/>
        <v>0</v>
      </c>
      <c r="K509" s="20">
        <f t="shared" si="269"/>
        <v>0</v>
      </c>
      <c r="L509" s="20">
        <f t="shared" ref="L509:O509" si="301">L510+L511+L512+L513+L514+L515+L516</f>
        <v>0</v>
      </c>
      <c r="M509" s="20">
        <f t="shared" si="301"/>
        <v>0</v>
      </c>
      <c r="N509" s="20">
        <f t="shared" si="301"/>
        <v>0</v>
      </c>
      <c r="O509" s="20">
        <f t="shared" si="301"/>
        <v>0</v>
      </c>
      <c r="P509" s="5" t="s">
        <v>159</v>
      </c>
      <c r="Q509" s="5" t="s">
        <v>163</v>
      </c>
      <c r="R509" s="33">
        <f t="shared" si="270"/>
        <v>0</v>
      </c>
      <c r="S509" s="36">
        <f t="shared" si="271"/>
        <v>0</v>
      </c>
    </row>
    <row r="510" spans="1:19" ht="19.5" hidden="1" thickTop="1" thickBot="1" x14ac:dyDescent="0.3">
      <c r="A510" s="3" t="str">
        <f t="shared" si="267"/>
        <v>b</v>
      </c>
      <c r="B510" s="1" t="s">
        <v>1</v>
      </c>
      <c r="C510" s="7" t="s">
        <v>3</v>
      </c>
      <c r="D510" s="16">
        <v>0</v>
      </c>
      <c r="E510" s="16">
        <v>0</v>
      </c>
      <c r="F510" s="22">
        <f t="shared" si="268"/>
        <v>0</v>
      </c>
      <c r="G510" s="22"/>
      <c r="H510" s="22"/>
      <c r="I510" s="21"/>
      <c r="J510" s="22"/>
      <c r="K510" s="22">
        <f t="shared" si="269"/>
        <v>0</v>
      </c>
      <c r="L510" s="22"/>
      <c r="M510" s="22"/>
      <c r="N510" s="21"/>
      <c r="O510" s="22"/>
      <c r="Q510" s="5" t="s">
        <v>163</v>
      </c>
      <c r="R510" s="33">
        <f t="shared" si="270"/>
        <v>0</v>
      </c>
      <c r="S510" s="36">
        <f t="shared" si="271"/>
        <v>0</v>
      </c>
    </row>
    <row r="511" spans="1:19" ht="19.5" hidden="1" thickTop="1" thickBot="1" x14ac:dyDescent="0.3">
      <c r="A511" s="3" t="str">
        <f t="shared" si="267"/>
        <v>b</v>
      </c>
      <c r="B511" s="1" t="s">
        <v>1</v>
      </c>
      <c r="C511" s="7" t="s">
        <v>4</v>
      </c>
      <c r="D511" s="16">
        <v>0</v>
      </c>
      <c r="E511" s="16">
        <v>0</v>
      </c>
      <c r="F511" s="22">
        <f t="shared" si="268"/>
        <v>0</v>
      </c>
      <c r="G511" s="22"/>
      <c r="H511" s="22"/>
      <c r="I511" s="21"/>
      <c r="J511" s="22"/>
      <c r="K511" s="22">
        <f t="shared" si="269"/>
        <v>0</v>
      </c>
      <c r="L511" s="22"/>
      <c r="M511" s="22"/>
      <c r="N511" s="21"/>
      <c r="O511" s="22"/>
      <c r="Q511" s="5" t="s">
        <v>163</v>
      </c>
      <c r="R511" s="33">
        <f t="shared" si="270"/>
        <v>0</v>
      </c>
      <c r="S511" s="36">
        <f t="shared" si="271"/>
        <v>0</v>
      </c>
    </row>
    <row r="512" spans="1:19" ht="19.5" hidden="1" thickTop="1" thickBot="1" x14ac:dyDescent="0.3">
      <c r="A512" s="3" t="str">
        <f t="shared" si="267"/>
        <v>b</v>
      </c>
      <c r="B512" s="1" t="s">
        <v>1</v>
      </c>
      <c r="C512" s="7" t="s">
        <v>5</v>
      </c>
      <c r="D512" s="16">
        <v>0</v>
      </c>
      <c r="E512" s="16">
        <v>0</v>
      </c>
      <c r="F512" s="22">
        <f t="shared" si="268"/>
        <v>0</v>
      </c>
      <c r="G512" s="22"/>
      <c r="H512" s="22"/>
      <c r="I512" s="21"/>
      <c r="J512" s="22"/>
      <c r="K512" s="22">
        <f t="shared" si="269"/>
        <v>0</v>
      </c>
      <c r="L512" s="22"/>
      <c r="M512" s="22"/>
      <c r="N512" s="21"/>
      <c r="O512" s="22"/>
      <c r="Q512" s="5" t="s">
        <v>163</v>
      </c>
      <c r="R512" s="33">
        <f t="shared" si="270"/>
        <v>0</v>
      </c>
      <c r="S512" s="36">
        <f t="shared" si="271"/>
        <v>0</v>
      </c>
    </row>
    <row r="513" spans="1:19" ht="19.5" hidden="1" thickTop="1" thickBot="1" x14ac:dyDescent="0.3">
      <c r="A513" s="3" t="str">
        <f t="shared" si="267"/>
        <v>b</v>
      </c>
      <c r="B513" s="1" t="s">
        <v>1</v>
      </c>
      <c r="C513" s="7" t="s">
        <v>6</v>
      </c>
      <c r="D513" s="16">
        <v>0</v>
      </c>
      <c r="E513" s="16">
        <v>0</v>
      </c>
      <c r="F513" s="22">
        <f t="shared" si="268"/>
        <v>0</v>
      </c>
      <c r="G513" s="22"/>
      <c r="H513" s="22"/>
      <c r="I513" s="21"/>
      <c r="J513" s="22"/>
      <c r="K513" s="22">
        <f t="shared" si="269"/>
        <v>0</v>
      </c>
      <c r="L513" s="22"/>
      <c r="M513" s="22"/>
      <c r="N513" s="21"/>
      <c r="O513" s="22"/>
      <c r="Q513" s="5" t="s">
        <v>163</v>
      </c>
      <c r="R513" s="33">
        <f t="shared" si="270"/>
        <v>0</v>
      </c>
      <c r="S513" s="36">
        <f t="shared" si="271"/>
        <v>0</v>
      </c>
    </row>
    <row r="514" spans="1:19" ht="19.5" hidden="1" thickTop="1" thickBot="1" x14ac:dyDescent="0.3">
      <c r="A514" s="3" t="str">
        <f t="shared" si="267"/>
        <v>b</v>
      </c>
      <c r="B514" s="1" t="s">
        <v>1</v>
      </c>
      <c r="C514" s="7" t="s">
        <v>7</v>
      </c>
      <c r="D514" s="16">
        <v>0</v>
      </c>
      <c r="E514" s="16">
        <v>0</v>
      </c>
      <c r="F514" s="22">
        <f t="shared" si="268"/>
        <v>0</v>
      </c>
      <c r="G514" s="22"/>
      <c r="H514" s="22"/>
      <c r="I514" s="21"/>
      <c r="J514" s="22"/>
      <c r="K514" s="22">
        <f t="shared" si="269"/>
        <v>0</v>
      </c>
      <c r="L514" s="22"/>
      <c r="M514" s="22"/>
      <c r="N514" s="21"/>
      <c r="O514" s="22"/>
      <c r="Q514" s="5" t="s">
        <v>163</v>
      </c>
      <c r="R514" s="33">
        <f t="shared" si="270"/>
        <v>0</v>
      </c>
      <c r="S514" s="36">
        <f t="shared" si="271"/>
        <v>0</v>
      </c>
    </row>
    <row r="515" spans="1:19" ht="19.5" hidden="1" thickTop="1" thickBot="1" x14ac:dyDescent="0.3">
      <c r="A515" s="3" t="str">
        <f t="shared" si="267"/>
        <v>b</v>
      </c>
      <c r="B515" s="1" t="s">
        <v>1</v>
      </c>
      <c r="C515" s="7" t="s">
        <v>8</v>
      </c>
      <c r="D515" s="16"/>
      <c r="E515" s="16"/>
      <c r="F515" s="22">
        <f t="shared" si="268"/>
        <v>0</v>
      </c>
      <c r="G515" s="22"/>
      <c r="H515" s="22"/>
      <c r="I515" s="22"/>
      <c r="J515" s="22"/>
      <c r="K515" s="22">
        <f t="shared" si="269"/>
        <v>0</v>
      </c>
      <c r="L515" s="22"/>
      <c r="M515" s="22"/>
      <c r="N515" s="22"/>
      <c r="O515" s="22"/>
      <c r="Q515" s="5" t="s">
        <v>163</v>
      </c>
      <c r="R515" s="33">
        <f t="shared" si="270"/>
        <v>0</v>
      </c>
      <c r="S515" s="36">
        <f t="shared" si="271"/>
        <v>0</v>
      </c>
    </row>
    <row r="516" spans="1:19" ht="19.5" hidden="1" thickTop="1" thickBot="1" x14ac:dyDescent="0.3">
      <c r="A516" s="3" t="str">
        <f t="shared" si="267"/>
        <v>b</v>
      </c>
      <c r="B516" s="1" t="s">
        <v>1</v>
      </c>
      <c r="C516" s="7" t="s">
        <v>9</v>
      </c>
      <c r="D516" s="16">
        <v>0</v>
      </c>
      <c r="E516" s="16">
        <v>0</v>
      </c>
      <c r="F516" s="22">
        <f t="shared" si="268"/>
        <v>0</v>
      </c>
      <c r="G516" s="22"/>
      <c r="H516" s="22"/>
      <c r="I516" s="21"/>
      <c r="J516" s="22"/>
      <c r="K516" s="22">
        <f t="shared" si="269"/>
        <v>0</v>
      </c>
      <c r="L516" s="22"/>
      <c r="M516" s="22"/>
      <c r="N516" s="21"/>
      <c r="O516" s="22"/>
      <c r="Q516" s="5" t="s">
        <v>163</v>
      </c>
      <c r="R516" s="33">
        <f t="shared" si="270"/>
        <v>0</v>
      </c>
      <c r="S516" s="36">
        <f t="shared" si="271"/>
        <v>0</v>
      </c>
    </row>
    <row r="517" spans="1:19" ht="19.5" hidden="1" thickTop="1" thickBot="1" x14ac:dyDescent="0.3">
      <c r="A517" s="3" t="str">
        <f t="shared" ref="A517:A580" si="302">IF((D517+F517+G517+H517+J517+I517)&gt;0,"a","b")</f>
        <v>b</v>
      </c>
      <c r="B517" s="1" t="s">
        <v>1</v>
      </c>
      <c r="C517" s="7" t="s">
        <v>10</v>
      </c>
      <c r="D517" s="16">
        <v>0</v>
      </c>
      <c r="E517" s="16">
        <v>0</v>
      </c>
      <c r="F517" s="22">
        <f t="shared" si="268"/>
        <v>0</v>
      </c>
      <c r="G517" s="22"/>
      <c r="H517" s="22"/>
      <c r="I517" s="21"/>
      <c r="J517" s="22"/>
      <c r="K517" s="22">
        <f t="shared" si="269"/>
        <v>0</v>
      </c>
      <c r="L517" s="22"/>
      <c r="M517" s="22"/>
      <c r="N517" s="21"/>
      <c r="O517" s="22"/>
      <c r="Q517" s="5" t="s">
        <v>163</v>
      </c>
      <c r="R517" s="33">
        <f t="shared" si="270"/>
        <v>0</v>
      </c>
      <c r="S517" s="36">
        <f t="shared" ref="S517:S580" si="303">E517-K517</f>
        <v>0</v>
      </c>
    </row>
    <row r="518" spans="1:19" ht="19.5" hidden="1" thickTop="1" thickBot="1" x14ac:dyDescent="0.3">
      <c r="A518" s="3" t="str">
        <f t="shared" si="302"/>
        <v>b</v>
      </c>
      <c r="B518" s="1" t="s">
        <v>1</v>
      </c>
      <c r="C518" s="7" t="s">
        <v>11</v>
      </c>
      <c r="D518" s="16">
        <v>0</v>
      </c>
      <c r="E518" s="16">
        <v>0</v>
      </c>
      <c r="F518" s="22">
        <f t="shared" si="268"/>
        <v>0</v>
      </c>
      <c r="G518" s="22"/>
      <c r="H518" s="22"/>
      <c r="I518" s="21"/>
      <c r="J518" s="22"/>
      <c r="K518" s="22">
        <f t="shared" si="269"/>
        <v>0</v>
      </c>
      <c r="L518" s="22"/>
      <c r="M518" s="22"/>
      <c r="N518" s="21"/>
      <c r="O518" s="22"/>
      <c r="Q518" s="5" t="s">
        <v>163</v>
      </c>
      <c r="R518" s="33">
        <f t="shared" si="270"/>
        <v>0</v>
      </c>
      <c r="S518" s="36">
        <f t="shared" si="303"/>
        <v>0</v>
      </c>
    </row>
    <row r="519" spans="1:19" ht="19.5" hidden="1" thickTop="1" thickBot="1" x14ac:dyDescent="0.3">
      <c r="A519" s="3" t="str">
        <f t="shared" si="302"/>
        <v>b</v>
      </c>
      <c r="B519" s="1" t="s">
        <v>1</v>
      </c>
      <c r="C519" s="7" t="s">
        <v>12</v>
      </c>
      <c r="D519" s="16">
        <v>0</v>
      </c>
      <c r="E519" s="16">
        <v>0</v>
      </c>
      <c r="F519" s="22">
        <f t="shared" si="268"/>
        <v>0</v>
      </c>
      <c r="G519" s="22"/>
      <c r="H519" s="22"/>
      <c r="I519" s="21"/>
      <c r="J519" s="22"/>
      <c r="K519" s="22">
        <f t="shared" si="269"/>
        <v>0</v>
      </c>
      <c r="L519" s="22"/>
      <c r="M519" s="22"/>
      <c r="N519" s="21"/>
      <c r="O519" s="22"/>
      <c r="Q519" s="5" t="s">
        <v>163</v>
      </c>
      <c r="R519" s="33">
        <f t="shared" si="270"/>
        <v>0</v>
      </c>
      <c r="S519" s="36">
        <f t="shared" si="303"/>
        <v>0</v>
      </c>
    </row>
    <row r="520" spans="1:19" ht="35.25" customHeight="1" thickTop="1" thickBot="1" x14ac:dyDescent="0.3">
      <c r="A520" s="3" t="str">
        <f t="shared" si="302"/>
        <v>a</v>
      </c>
      <c r="B520" s="37" t="s">
        <v>81</v>
      </c>
      <c r="C520" s="38" t="s">
        <v>206</v>
      </c>
      <c r="D520" s="14">
        <f t="shared" ref="D520:E520" si="304">D521+D529+D530+D531</f>
        <v>801475000</v>
      </c>
      <c r="E520" s="14">
        <f t="shared" si="304"/>
        <v>0</v>
      </c>
      <c r="F520" s="40">
        <f t="shared" si="268"/>
        <v>801475000</v>
      </c>
      <c r="G520" s="40">
        <f t="shared" ref="G520:J520" si="305">G521+G529+G530+G531</f>
        <v>200331700</v>
      </c>
      <c r="H520" s="40">
        <f t="shared" si="305"/>
        <v>199612900</v>
      </c>
      <c r="I520" s="40">
        <f t="shared" si="305"/>
        <v>201846900</v>
      </c>
      <c r="J520" s="40">
        <f t="shared" si="305"/>
        <v>199683500</v>
      </c>
      <c r="K520" s="14">
        <f t="shared" si="269"/>
        <v>0</v>
      </c>
      <c r="L520" s="14">
        <f t="shared" ref="L520:O520" si="306">L521+L529+L530+L531</f>
        <v>0</v>
      </c>
      <c r="M520" s="14">
        <f t="shared" si="306"/>
        <v>0</v>
      </c>
      <c r="N520" s="14">
        <f t="shared" si="306"/>
        <v>0</v>
      </c>
      <c r="O520" s="14">
        <f t="shared" si="306"/>
        <v>0</v>
      </c>
      <c r="P520" s="5" t="s">
        <v>159</v>
      </c>
      <c r="Q520" s="5" t="s">
        <v>167</v>
      </c>
      <c r="R520" s="33">
        <f t="shared" si="270"/>
        <v>0</v>
      </c>
      <c r="S520" s="36">
        <f t="shared" si="303"/>
        <v>0</v>
      </c>
    </row>
    <row r="521" spans="1:19" ht="19.5" thickTop="1" thickBot="1" x14ac:dyDescent="0.3">
      <c r="A521" s="3" t="str">
        <f t="shared" si="302"/>
        <v>a</v>
      </c>
      <c r="B521" s="1" t="s">
        <v>1</v>
      </c>
      <c r="C521" s="7" t="s">
        <v>2</v>
      </c>
      <c r="D521" s="15">
        <f t="shared" ref="D521:E521" si="307">D522+D523+D524+D525+D526+D527+D528</f>
        <v>801445000</v>
      </c>
      <c r="E521" s="15">
        <f t="shared" si="307"/>
        <v>0</v>
      </c>
      <c r="F521" s="20">
        <f t="shared" si="268"/>
        <v>801445000</v>
      </c>
      <c r="G521" s="20">
        <f t="shared" ref="G521:J521" si="308">G522+G523+G524+G525+G526+G527+G528</f>
        <v>200324200</v>
      </c>
      <c r="H521" s="20">
        <f t="shared" si="308"/>
        <v>199605400</v>
      </c>
      <c r="I521" s="20">
        <f t="shared" si="308"/>
        <v>201839400</v>
      </c>
      <c r="J521" s="20">
        <f t="shared" si="308"/>
        <v>199676000</v>
      </c>
      <c r="K521" s="20">
        <f t="shared" si="269"/>
        <v>0</v>
      </c>
      <c r="L521" s="20">
        <f t="shared" ref="L521:O521" si="309">L522+L523+L524+L525+L526+L527+L528</f>
        <v>0</v>
      </c>
      <c r="M521" s="20">
        <f t="shared" si="309"/>
        <v>0</v>
      </c>
      <c r="N521" s="20">
        <f t="shared" si="309"/>
        <v>0</v>
      </c>
      <c r="O521" s="20">
        <f t="shared" si="309"/>
        <v>0</v>
      </c>
      <c r="P521" s="5" t="s">
        <v>159</v>
      </c>
      <c r="Q521" s="5" t="s">
        <v>167</v>
      </c>
      <c r="R521" s="33">
        <f t="shared" si="270"/>
        <v>0</v>
      </c>
      <c r="S521" s="36">
        <f t="shared" si="303"/>
        <v>0</v>
      </c>
    </row>
    <row r="522" spans="1:19" ht="19.5" hidden="1" thickTop="1" thickBot="1" x14ac:dyDescent="0.3">
      <c r="A522" s="3" t="str">
        <f t="shared" si="302"/>
        <v>b</v>
      </c>
      <c r="B522" s="1" t="s">
        <v>1</v>
      </c>
      <c r="C522" s="7" t="s">
        <v>3</v>
      </c>
      <c r="D522" s="15">
        <f t="shared" ref="D522:E531" si="310">D534+D546+D822+D1002+D1038+D1050</f>
        <v>0</v>
      </c>
      <c r="E522" s="15">
        <f t="shared" si="310"/>
        <v>0</v>
      </c>
      <c r="F522" s="20">
        <f t="shared" si="268"/>
        <v>0</v>
      </c>
      <c r="G522" s="20">
        <f t="shared" ref="G522:J531" si="311">G534+G546+G822+G1002+G1038+G1050</f>
        <v>0</v>
      </c>
      <c r="H522" s="20">
        <f t="shared" si="311"/>
        <v>0</v>
      </c>
      <c r="I522" s="20">
        <f t="shared" si="311"/>
        <v>0</v>
      </c>
      <c r="J522" s="20">
        <f t="shared" si="311"/>
        <v>0</v>
      </c>
      <c r="K522" s="20">
        <f t="shared" si="269"/>
        <v>0</v>
      </c>
      <c r="L522" s="20">
        <f t="shared" ref="L522:O531" si="312">L534+L546+L822+L1002+L1038+L1050</f>
        <v>0</v>
      </c>
      <c r="M522" s="20">
        <f t="shared" si="312"/>
        <v>0</v>
      </c>
      <c r="N522" s="20">
        <f t="shared" si="312"/>
        <v>0</v>
      </c>
      <c r="O522" s="20">
        <f t="shared" si="312"/>
        <v>0</v>
      </c>
      <c r="P522" s="5" t="s">
        <v>159</v>
      </c>
      <c r="Q522" s="5" t="s">
        <v>167</v>
      </c>
      <c r="R522" s="33">
        <f t="shared" si="270"/>
        <v>0</v>
      </c>
      <c r="S522" s="36">
        <f t="shared" si="303"/>
        <v>0</v>
      </c>
    </row>
    <row r="523" spans="1:19" ht="19.5" thickTop="1" thickBot="1" x14ac:dyDescent="0.3">
      <c r="A523" s="3" t="str">
        <f t="shared" si="302"/>
        <v>a</v>
      </c>
      <c r="B523" s="1" t="s">
        <v>1</v>
      </c>
      <c r="C523" s="7" t="s">
        <v>4</v>
      </c>
      <c r="D523" s="15">
        <f t="shared" si="310"/>
        <v>52432000</v>
      </c>
      <c r="E523" s="15">
        <f t="shared" si="310"/>
        <v>0</v>
      </c>
      <c r="F523" s="20">
        <f t="shared" si="268"/>
        <v>52432000</v>
      </c>
      <c r="G523" s="20">
        <f t="shared" si="311"/>
        <v>12849700</v>
      </c>
      <c r="H523" s="20">
        <f t="shared" si="311"/>
        <v>14986700</v>
      </c>
      <c r="I523" s="20">
        <f t="shared" si="311"/>
        <v>12144800</v>
      </c>
      <c r="J523" s="20">
        <f t="shared" si="311"/>
        <v>12450800</v>
      </c>
      <c r="K523" s="20">
        <f t="shared" si="269"/>
        <v>0</v>
      </c>
      <c r="L523" s="20">
        <f t="shared" si="312"/>
        <v>0</v>
      </c>
      <c r="M523" s="20">
        <f t="shared" si="312"/>
        <v>0</v>
      </c>
      <c r="N523" s="20">
        <f t="shared" si="312"/>
        <v>0</v>
      </c>
      <c r="O523" s="20">
        <f t="shared" si="312"/>
        <v>0</v>
      </c>
      <c r="P523" s="5" t="s">
        <v>159</v>
      </c>
      <c r="Q523" s="5" t="s">
        <v>167</v>
      </c>
      <c r="R523" s="33">
        <f t="shared" si="270"/>
        <v>0</v>
      </c>
      <c r="S523" s="36">
        <f t="shared" si="303"/>
        <v>0</v>
      </c>
    </row>
    <row r="524" spans="1:19" ht="19.5" hidden="1" thickTop="1" thickBot="1" x14ac:dyDescent="0.3">
      <c r="A524" s="3" t="str">
        <f t="shared" si="302"/>
        <v>b</v>
      </c>
      <c r="B524" s="1" t="s">
        <v>1</v>
      </c>
      <c r="C524" s="7" t="s">
        <v>5</v>
      </c>
      <c r="D524" s="15">
        <f t="shared" si="310"/>
        <v>0</v>
      </c>
      <c r="E524" s="15">
        <f t="shared" si="310"/>
        <v>0</v>
      </c>
      <c r="F524" s="20">
        <f t="shared" si="268"/>
        <v>0</v>
      </c>
      <c r="G524" s="20">
        <f t="shared" si="311"/>
        <v>0</v>
      </c>
      <c r="H524" s="20">
        <f t="shared" si="311"/>
        <v>0</v>
      </c>
      <c r="I524" s="20">
        <f t="shared" si="311"/>
        <v>0</v>
      </c>
      <c r="J524" s="20">
        <f t="shared" si="311"/>
        <v>0</v>
      </c>
      <c r="K524" s="20">
        <f t="shared" si="269"/>
        <v>0</v>
      </c>
      <c r="L524" s="20">
        <f t="shared" si="312"/>
        <v>0</v>
      </c>
      <c r="M524" s="20">
        <f t="shared" si="312"/>
        <v>0</v>
      </c>
      <c r="N524" s="20">
        <f t="shared" si="312"/>
        <v>0</v>
      </c>
      <c r="O524" s="20">
        <f t="shared" si="312"/>
        <v>0</v>
      </c>
      <c r="P524" s="5" t="s">
        <v>159</v>
      </c>
      <c r="Q524" s="5" t="s">
        <v>167</v>
      </c>
      <c r="R524" s="33">
        <f t="shared" si="270"/>
        <v>0</v>
      </c>
      <c r="S524" s="36">
        <f t="shared" si="303"/>
        <v>0</v>
      </c>
    </row>
    <row r="525" spans="1:19" ht="19.5" hidden="1" thickTop="1" thickBot="1" x14ac:dyDescent="0.3">
      <c r="A525" s="3" t="str">
        <f t="shared" si="302"/>
        <v>b</v>
      </c>
      <c r="B525" s="1" t="s">
        <v>1</v>
      </c>
      <c r="C525" s="7" t="s">
        <v>6</v>
      </c>
      <c r="D525" s="15">
        <f t="shared" si="310"/>
        <v>0</v>
      </c>
      <c r="E525" s="15">
        <f t="shared" si="310"/>
        <v>0</v>
      </c>
      <c r="F525" s="20">
        <f t="shared" si="268"/>
        <v>0</v>
      </c>
      <c r="G525" s="20">
        <f t="shared" si="311"/>
        <v>0</v>
      </c>
      <c r="H525" s="20">
        <f t="shared" si="311"/>
        <v>0</v>
      </c>
      <c r="I525" s="20">
        <f t="shared" si="311"/>
        <v>0</v>
      </c>
      <c r="J525" s="20">
        <f t="shared" si="311"/>
        <v>0</v>
      </c>
      <c r="K525" s="20">
        <f t="shared" si="269"/>
        <v>0</v>
      </c>
      <c r="L525" s="20">
        <f t="shared" si="312"/>
        <v>0</v>
      </c>
      <c r="M525" s="20">
        <f t="shared" si="312"/>
        <v>0</v>
      </c>
      <c r="N525" s="20">
        <f t="shared" si="312"/>
        <v>0</v>
      </c>
      <c r="O525" s="20">
        <f t="shared" si="312"/>
        <v>0</v>
      </c>
      <c r="P525" s="5" t="s">
        <v>159</v>
      </c>
      <c r="Q525" s="5" t="s">
        <v>167</v>
      </c>
      <c r="R525" s="33">
        <f t="shared" si="270"/>
        <v>0</v>
      </c>
      <c r="S525" s="36">
        <f t="shared" si="303"/>
        <v>0</v>
      </c>
    </row>
    <row r="526" spans="1:19" ht="19.5" hidden="1" thickTop="1" thickBot="1" x14ac:dyDescent="0.3">
      <c r="A526" s="3" t="str">
        <f t="shared" si="302"/>
        <v>b</v>
      </c>
      <c r="B526" s="1" t="s">
        <v>1</v>
      </c>
      <c r="C526" s="7" t="s">
        <v>7</v>
      </c>
      <c r="D526" s="15">
        <f t="shared" si="310"/>
        <v>0</v>
      </c>
      <c r="E526" s="15">
        <f t="shared" si="310"/>
        <v>0</v>
      </c>
      <c r="F526" s="20">
        <f t="shared" si="268"/>
        <v>0</v>
      </c>
      <c r="G526" s="20">
        <f t="shared" si="311"/>
        <v>0</v>
      </c>
      <c r="H526" s="20">
        <f t="shared" si="311"/>
        <v>0</v>
      </c>
      <c r="I526" s="20">
        <f t="shared" si="311"/>
        <v>0</v>
      </c>
      <c r="J526" s="20">
        <f t="shared" si="311"/>
        <v>0</v>
      </c>
      <c r="K526" s="20">
        <f t="shared" si="269"/>
        <v>0</v>
      </c>
      <c r="L526" s="20">
        <f t="shared" si="312"/>
        <v>0</v>
      </c>
      <c r="M526" s="20">
        <f t="shared" si="312"/>
        <v>0</v>
      </c>
      <c r="N526" s="20">
        <f t="shared" si="312"/>
        <v>0</v>
      </c>
      <c r="O526" s="20">
        <f t="shared" si="312"/>
        <v>0</v>
      </c>
      <c r="P526" s="5" t="s">
        <v>159</v>
      </c>
      <c r="Q526" s="5" t="s">
        <v>167</v>
      </c>
      <c r="R526" s="33">
        <f t="shared" si="270"/>
        <v>0</v>
      </c>
      <c r="S526" s="36">
        <f t="shared" si="303"/>
        <v>0</v>
      </c>
    </row>
    <row r="527" spans="1:19" ht="19.5" thickTop="1" thickBot="1" x14ac:dyDescent="0.3">
      <c r="A527" s="3" t="str">
        <f t="shared" si="302"/>
        <v>a</v>
      </c>
      <c r="B527" s="1" t="s">
        <v>1</v>
      </c>
      <c r="C527" s="7" t="s">
        <v>8</v>
      </c>
      <c r="D527" s="15">
        <f t="shared" si="310"/>
        <v>748353000</v>
      </c>
      <c r="E527" s="15">
        <f t="shared" si="310"/>
        <v>0</v>
      </c>
      <c r="F527" s="20">
        <f t="shared" si="268"/>
        <v>748353000</v>
      </c>
      <c r="G527" s="20">
        <f t="shared" si="311"/>
        <v>187309500</v>
      </c>
      <c r="H527" s="20">
        <f t="shared" si="311"/>
        <v>184453700</v>
      </c>
      <c r="I527" s="20">
        <f t="shared" si="311"/>
        <v>189529600</v>
      </c>
      <c r="J527" s="20">
        <f t="shared" si="311"/>
        <v>187060200</v>
      </c>
      <c r="K527" s="20">
        <f t="shared" si="269"/>
        <v>0</v>
      </c>
      <c r="L527" s="20">
        <f t="shared" si="312"/>
        <v>0</v>
      </c>
      <c r="M527" s="20">
        <f t="shared" si="312"/>
        <v>0</v>
      </c>
      <c r="N527" s="20">
        <f t="shared" si="312"/>
        <v>0</v>
      </c>
      <c r="O527" s="20">
        <f t="shared" si="312"/>
        <v>0</v>
      </c>
      <c r="P527" s="5" t="s">
        <v>159</v>
      </c>
      <c r="Q527" s="5" t="s">
        <v>167</v>
      </c>
      <c r="R527" s="33">
        <f t="shared" si="270"/>
        <v>0</v>
      </c>
      <c r="S527" s="36">
        <f t="shared" si="303"/>
        <v>0</v>
      </c>
    </row>
    <row r="528" spans="1:19" ht="19.5" thickTop="1" thickBot="1" x14ac:dyDescent="0.3">
      <c r="A528" s="3" t="str">
        <f t="shared" si="302"/>
        <v>a</v>
      </c>
      <c r="B528" s="1" t="s">
        <v>1</v>
      </c>
      <c r="C528" s="7" t="s">
        <v>9</v>
      </c>
      <c r="D528" s="15">
        <f t="shared" si="310"/>
        <v>660000</v>
      </c>
      <c r="E528" s="15">
        <f t="shared" si="310"/>
        <v>0</v>
      </c>
      <c r="F528" s="20">
        <f t="shared" si="268"/>
        <v>660000</v>
      </c>
      <c r="G528" s="20">
        <f t="shared" si="311"/>
        <v>165000</v>
      </c>
      <c r="H528" s="20">
        <f t="shared" si="311"/>
        <v>165000</v>
      </c>
      <c r="I528" s="20">
        <f t="shared" si="311"/>
        <v>165000</v>
      </c>
      <c r="J528" s="20">
        <f t="shared" si="311"/>
        <v>165000</v>
      </c>
      <c r="K528" s="20">
        <f t="shared" si="269"/>
        <v>0</v>
      </c>
      <c r="L528" s="20">
        <f t="shared" si="312"/>
        <v>0</v>
      </c>
      <c r="M528" s="20">
        <f t="shared" si="312"/>
        <v>0</v>
      </c>
      <c r="N528" s="20">
        <f t="shared" si="312"/>
        <v>0</v>
      </c>
      <c r="O528" s="20">
        <f t="shared" si="312"/>
        <v>0</v>
      </c>
      <c r="P528" s="5" t="s">
        <v>159</v>
      </c>
      <c r="Q528" s="5" t="s">
        <v>167</v>
      </c>
      <c r="R528" s="33">
        <f t="shared" si="270"/>
        <v>0</v>
      </c>
      <c r="S528" s="36">
        <f t="shared" si="303"/>
        <v>0</v>
      </c>
    </row>
    <row r="529" spans="1:19" ht="19.5" thickTop="1" thickBot="1" x14ac:dyDescent="0.3">
      <c r="A529" s="3" t="str">
        <f t="shared" si="302"/>
        <v>a</v>
      </c>
      <c r="B529" s="1" t="s">
        <v>1</v>
      </c>
      <c r="C529" s="7" t="s">
        <v>10</v>
      </c>
      <c r="D529" s="15">
        <f t="shared" si="310"/>
        <v>30000</v>
      </c>
      <c r="E529" s="15">
        <f t="shared" si="310"/>
        <v>0</v>
      </c>
      <c r="F529" s="20">
        <f t="shared" si="268"/>
        <v>30000</v>
      </c>
      <c r="G529" s="20">
        <f t="shared" si="311"/>
        <v>7500</v>
      </c>
      <c r="H529" s="20">
        <f t="shared" si="311"/>
        <v>7500</v>
      </c>
      <c r="I529" s="20">
        <f t="shared" si="311"/>
        <v>7500</v>
      </c>
      <c r="J529" s="20">
        <f t="shared" si="311"/>
        <v>7500</v>
      </c>
      <c r="K529" s="20">
        <f t="shared" si="269"/>
        <v>0</v>
      </c>
      <c r="L529" s="20">
        <f t="shared" si="312"/>
        <v>0</v>
      </c>
      <c r="M529" s="20">
        <f t="shared" si="312"/>
        <v>0</v>
      </c>
      <c r="N529" s="20">
        <f t="shared" si="312"/>
        <v>0</v>
      </c>
      <c r="O529" s="20">
        <f t="shared" si="312"/>
        <v>0</v>
      </c>
      <c r="P529" s="5" t="s">
        <v>159</v>
      </c>
      <c r="Q529" s="5" t="s">
        <v>167</v>
      </c>
      <c r="R529" s="33">
        <f t="shared" si="270"/>
        <v>0</v>
      </c>
      <c r="S529" s="36">
        <f t="shared" si="303"/>
        <v>0</v>
      </c>
    </row>
    <row r="530" spans="1:19" ht="19.5" hidden="1" thickTop="1" thickBot="1" x14ac:dyDescent="0.3">
      <c r="A530" s="3" t="str">
        <f t="shared" si="302"/>
        <v>b</v>
      </c>
      <c r="B530" s="1" t="s">
        <v>1</v>
      </c>
      <c r="C530" s="7" t="s">
        <v>11</v>
      </c>
      <c r="D530" s="15">
        <f t="shared" si="310"/>
        <v>0</v>
      </c>
      <c r="E530" s="15">
        <f t="shared" si="310"/>
        <v>0</v>
      </c>
      <c r="F530" s="20">
        <f t="shared" si="268"/>
        <v>0</v>
      </c>
      <c r="G530" s="20">
        <f t="shared" si="311"/>
        <v>0</v>
      </c>
      <c r="H530" s="20">
        <f t="shared" si="311"/>
        <v>0</v>
      </c>
      <c r="I530" s="20">
        <f t="shared" si="311"/>
        <v>0</v>
      </c>
      <c r="J530" s="20">
        <f t="shared" si="311"/>
        <v>0</v>
      </c>
      <c r="K530" s="20">
        <f t="shared" si="269"/>
        <v>0</v>
      </c>
      <c r="L530" s="20">
        <f t="shared" si="312"/>
        <v>0</v>
      </c>
      <c r="M530" s="20">
        <f t="shared" si="312"/>
        <v>0</v>
      </c>
      <c r="N530" s="20">
        <f t="shared" si="312"/>
        <v>0</v>
      </c>
      <c r="O530" s="20">
        <f t="shared" si="312"/>
        <v>0</v>
      </c>
      <c r="P530" s="5" t="s">
        <v>159</v>
      </c>
      <c r="Q530" s="5" t="s">
        <v>167</v>
      </c>
      <c r="R530" s="33">
        <f t="shared" si="270"/>
        <v>0</v>
      </c>
      <c r="S530" s="36">
        <f t="shared" si="303"/>
        <v>0</v>
      </c>
    </row>
    <row r="531" spans="1:19" ht="19.5" hidden="1" thickTop="1" thickBot="1" x14ac:dyDescent="0.3">
      <c r="A531" s="3" t="str">
        <f t="shared" si="302"/>
        <v>b</v>
      </c>
      <c r="B531" s="1" t="s">
        <v>1</v>
      </c>
      <c r="C531" s="7" t="s">
        <v>12</v>
      </c>
      <c r="D531" s="15">
        <f t="shared" si="310"/>
        <v>0</v>
      </c>
      <c r="E531" s="15">
        <f t="shared" si="310"/>
        <v>0</v>
      </c>
      <c r="F531" s="20">
        <f t="shared" si="268"/>
        <v>0</v>
      </c>
      <c r="G531" s="20">
        <f t="shared" si="311"/>
        <v>0</v>
      </c>
      <c r="H531" s="20">
        <f t="shared" si="311"/>
        <v>0</v>
      </c>
      <c r="I531" s="20">
        <f t="shared" si="311"/>
        <v>0</v>
      </c>
      <c r="J531" s="20">
        <f t="shared" si="311"/>
        <v>0</v>
      </c>
      <c r="K531" s="20">
        <f t="shared" si="269"/>
        <v>0</v>
      </c>
      <c r="L531" s="20">
        <f t="shared" si="312"/>
        <v>0</v>
      </c>
      <c r="M531" s="20">
        <f t="shared" si="312"/>
        <v>0</v>
      </c>
      <c r="N531" s="20">
        <f t="shared" si="312"/>
        <v>0</v>
      </c>
      <c r="O531" s="20">
        <f t="shared" si="312"/>
        <v>0</v>
      </c>
      <c r="P531" s="5" t="s">
        <v>159</v>
      </c>
      <c r="Q531" s="5" t="s">
        <v>167</v>
      </c>
      <c r="R531" s="33">
        <f t="shared" si="270"/>
        <v>0</v>
      </c>
      <c r="S531" s="36">
        <f t="shared" si="303"/>
        <v>0</v>
      </c>
    </row>
    <row r="532" spans="1:19" ht="31.5" thickTop="1" thickBot="1" x14ac:dyDescent="0.3">
      <c r="A532" s="3" t="str">
        <f t="shared" si="302"/>
        <v>a</v>
      </c>
      <c r="B532" s="8" t="s">
        <v>82</v>
      </c>
      <c r="C532" s="9" t="s">
        <v>83</v>
      </c>
      <c r="D532" s="14">
        <f t="shared" ref="D532:E532" si="313">D533+D541+D542+D543</f>
        <v>570000000</v>
      </c>
      <c r="E532" s="14">
        <f t="shared" si="313"/>
        <v>0</v>
      </c>
      <c r="F532" s="19">
        <f t="shared" si="268"/>
        <v>570000000</v>
      </c>
      <c r="G532" s="19">
        <f t="shared" ref="G532:J532" si="314">G533+G541+G542+G543</f>
        <v>142500000</v>
      </c>
      <c r="H532" s="19">
        <f t="shared" si="314"/>
        <v>142500000</v>
      </c>
      <c r="I532" s="19">
        <f t="shared" si="314"/>
        <v>142500000</v>
      </c>
      <c r="J532" s="19">
        <f t="shared" si="314"/>
        <v>142500000</v>
      </c>
      <c r="K532" s="19">
        <f t="shared" si="269"/>
        <v>0</v>
      </c>
      <c r="L532" s="19">
        <f t="shared" ref="L532:O532" si="315">L533+L541+L542+L543</f>
        <v>0</v>
      </c>
      <c r="M532" s="19">
        <f t="shared" si="315"/>
        <v>0</v>
      </c>
      <c r="N532" s="19">
        <f t="shared" si="315"/>
        <v>0</v>
      </c>
      <c r="O532" s="19">
        <f t="shared" si="315"/>
        <v>0</v>
      </c>
      <c r="P532" s="5" t="s">
        <v>159</v>
      </c>
      <c r="Q532" s="5" t="s">
        <v>163</v>
      </c>
      <c r="R532" s="33">
        <f t="shared" si="270"/>
        <v>0</v>
      </c>
      <c r="S532" s="36">
        <f t="shared" si="303"/>
        <v>0</v>
      </c>
    </row>
    <row r="533" spans="1:19" ht="19.5" thickTop="1" thickBot="1" x14ac:dyDescent="0.3">
      <c r="A533" s="3" t="str">
        <f t="shared" si="302"/>
        <v>a</v>
      </c>
      <c r="B533" s="1" t="s">
        <v>1</v>
      </c>
      <c r="C533" s="7" t="s">
        <v>2</v>
      </c>
      <c r="D533" s="15">
        <f t="shared" ref="D533:E533" si="316">D534+D535+D536+D537+D538+D539+D540</f>
        <v>570000000</v>
      </c>
      <c r="E533" s="15">
        <f t="shared" si="316"/>
        <v>0</v>
      </c>
      <c r="F533" s="20">
        <f t="shared" si="268"/>
        <v>570000000</v>
      </c>
      <c r="G533" s="20">
        <f t="shared" ref="G533:J533" si="317">G534+G535+G536+G537+G538+G539+G540</f>
        <v>142500000</v>
      </c>
      <c r="H533" s="20">
        <f t="shared" si="317"/>
        <v>142500000</v>
      </c>
      <c r="I533" s="20">
        <f t="shared" si="317"/>
        <v>142500000</v>
      </c>
      <c r="J533" s="20">
        <f t="shared" si="317"/>
        <v>142500000</v>
      </c>
      <c r="K533" s="20">
        <f t="shared" si="269"/>
        <v>0</v>
      </c>
      <c r="L533" s="20">
        <f t="shared" ref="L533:O533" si="318">L534+L535+L536+L537+L538+L539+L540</f>
        <v>0</v>
      </c>
      <c r="M533" s="20">
        <f t="shared" si="318"/>
        <v>0</v>
      </c>
      <c r="N533" s="20">
        <f t="shared" si="318"/>
        <v>0</v>
      </c>
      <c r="O533" s="20">
        <f t="shared" si="318"/>
        <v>0</v>
      </c>
      <c r="P533" s="5" t="s">
        <v>159</v>
      </c>
      <c r="Q533" s="5" t="s">
        <v>163</v>
      </c>
      <c r="R533" s="33">
        <f t="shared" si="270"/>
        <v>0</v>
      </c>
      <c r="S533" s="36">
        <f t="shared" si="303"/>
        <v>0</v>
      </c>
    </row>
    <row r="534" spans="1:19" ht="19.5" hidden="1" thickTop="1" thickBot="1" x14ac:dyDescent="0.3">
      <c r="A534" s="3" t="str">
        <f t="shared" si="302"/>
        <v>b</v>
      </c>
      <c r="B534" s="1" t="s">
        <v>1</v>
      </c>
      <c r="C534" s="7" t="s">
        <v>3</v>
      </c>
      <c r="D534" s="16">
        <v>0</v>
      </c>
      <c r="E534" s="16">
        <v>0</v>
      </c>
      <c r="F534" s="22">
        <f t="shared" si="268"/>
        <v>0</v>
      </c>
      <c r="G534" s="22"/>
      <c r="H534" s="22"/>
      <c r="I534" s="21"/>
      <c r="J534" s="22"/>
      <c r="K534" s="22">
        <f t="shared" si="269"/>
        <v>0</v>
      </c>
      <c r="L534" s="22"/>
      <c r="M534" s="22"/>
      <c r="N534" s="21"/>
      <c r="O534" s="22"/>
      <c r="Q534" s="5" t="s">
        <v>163</v>
      </c>
      <c r="R534" s="33">
        <f t="shared" si="270"/>
        <v>0</v>
      </c>
      <c r="S534" s="36">
        <f t="shared" si="303"/>
        <v>0</v>
      </c>
    </row>
    <row r="535" spans="1:19" ht="19.5" thickTop="1" thickBot="1" x14ac:dyDescent="0.3">
      <c r="A535" s="3" t="str">
        <f t="shared" si="302"/>
        <v>a</v>
      </c>
      <c r="B535" s="1" t="s">
        <v>1</v>
      </c>
      <c r="C535" s="7" t="s">
        <v>4</v>
      </c>
      <c r="D535" s="16">
        <v>4000000</v>
      </c>
      <c r="E535" s="16">
        <v>0</v>
      </c>
      <c r="F535" s="22">
        <f t="shared" si="268"/>
        <v>4000000</v>
      </c>
      <c r="G535" s="22">
        <v>1000000</v>
      </c>
      <c r="H535" s="22">
        <v>1000000</v>
      </c>
      <c r="I535" s="22">
        <v>1000000</v>
      </c>
      <c r="J535" s="22">
        <v>1000000</v>
      </c>
      <c r="K535" s="22">
        <f t="shared" si="269"/>
        <v>0</v>
      </c>
      <c r="L535" s="22"/>
      <c r="M535" s="22"/>
      <c r="N535" s="22"/>
      <c r="O535" s="22"/>
      <c r="Q535" s="5" t="s">
        <v>163</v>
      </c>
      <c r="R535" s="33">
        <f t="shared" si="270"/>
        <v>0</v>
      </c>
      <c r="S535" s="36">
        <f t="shared" si="303"/>
        <v>0</v>
      </c>
    </row>
    <row r="536" spans="1:19" ht="19.5" hidden="1" thickTop="1" thickBot="1" x14ac:dyDescent="0.3">
      <c r="A536" s="3" t="str">
        <f t="shared" si="302"/>
        <v>b</v>
      </c>
      <c r="B536" s="1" t="s">
        <v>1</v>
      </c>
      <c r="C536" s="7" t="s">
        <v>5</v>
      </c>
      <c r="D536" s="16">
        <v>0</v>
      </c>
      <c r="E536" s="16">
        <v>0</v>
      </c>
      <c r="F536" s="22">
        <f t="shared" si="268"/>
        <v>0</v>
      </c>
      <c r="G536" s="22"/>
      <c r="H536" s="22"/>
      <c r="I536" s="21"/>
      <c r="J536" s="22"/>
      <c r="K536" s="22">
        <f t="shared" si="269"/>
        <v>0</v>
      </c>
      <c r="L536" s="22"/>
      <c r="M536" s="22"/>
      <c r="N536" s="21"/>
      <c r="O536" s="22"/>
      <c r="Q536" s="5" t="s">
        <v>163</v>
      </c>
      <c r="R536" s="33">
        <f t="shared" si="270"/>
        <v>0</v>
      </c>
      <c r="S536" s="36">
        <f t="shared" si="303"/>
        <v>0</v>
      </c>
    </row>
    <row r="537" spans="1:19" ht="19.5" hidden="1" thickTop="1" thickBot="1" x14ac:dyDescent="0.3">
      <c r="A537" s="3" t="str">
        <f t="shared" si="302"/>
        <v>b</v>
      </c>
      <c r="B537" s="1" t="s">
        <v>1</v>
      </c>
      <c r="C537" s="7" t="s">
        <v>6</v>
      </c>
      <c r="D537" s="16">
        <v>0</v>
      </c>
      <c r="E537" s="16">
        <v>0</v>
      </c>
      <c r="F537" s="22">
        <f t="shared" si="268"/>
        <v>0</v>
      </c>
      <c r="G537" s="22"/>
      <c r="H537" s="22"/>
      <c r="I537" s="21"/>
      <c r="J537" s="22"/>
      <c r="K537" s="22">
        <f t="shared" si="269"/>
        <v>0</v>
      </c>
      <c r="L537" s="22"/>
      <c r="M537" s="22"/>
      <c r="N537" s="21"/>
      <c r="O537" s="22"/>
      <c r="Q537" s="5" t="s">
        <v>163</v>
      </c>
      <c r="R537" s="33">
        <f t="shared" si="270"/>
        <v>0</v>
      </c>
      <c r="S537" s="36">
        <f t="shared" si="303"/>
        <v>0</v>
      </c>
    </row>
    <row r="538" spans="1:19" ht="19.5" hidden="1" thickTop="1" thickBot="1" x14ac:dyDescent="0.3">
      <c r="A538" s="3" t="str">
        <f t="shared" si="302"/>
        <v>b</v>
      </c>
      <c r="B538" s="1" t="s">
        <v>1</v>
      </c>
      <c r="C538" s="7" t="s">
        <v>7</v>
      </c>
      <c r="D538" s="16">
        <v>0</v>
      </c>
      <c r="E538" s="16">
        <v>0</v>
      </c>
      <c r="F538" s="22">
        <f t="shared" si="268"/>
        <v>0</v>
      </c>
      <c r="G538" s="22"/>
      <c r="H538" s="22"/>
      <c r="I538" s="21"/>
      <c r="J538" s="22"/>
      <c r="K538" s="22">
        <f t="shared" si="269"/>
        <v>0</v>
      </c>
      <c r="L538" s="22"/>
      <c r="M538" s="22"/>
      <c r="N538" s="21"/>
      <c r="O538" s="22"/>
      <c r="Q538" s="5" t="s">
        <v>163</v>
      </c>
      <c r="R538" s="33">
        <f t="shared" si="270"/>
        <v>0</v>
      </c>
      <c r="S538" s="36">
        <f t="shared" si="303"/>
        <v>0</v>
      </c>
    </row>
    <row r="539" spans="1:19" ht="19.5" thickTop="1" thickBot="1" x14ac:dyDescent="0.3">
      <c r="A539" s="3" t="str">
        <f t="shared" si="302"/>
        <v>a</v>
      </c>
      <c r="B539" s="1" t="s">
        <v>1</v>
      </c>
      <c r="C539" s="7" t="s">
        <v>8</v>
      </c>
      <c r="D539" s="16">
        <v>566000000</v>
      </c>
      <c r="E539" s="16">
        <v>0</v>
      </c>
      <c r="F539" s="63">
        <f t="shared" si="268"/>
        <v>566000000</v>
      </c>
      <c r="G539" s="63">
        <v>141500000</v>
      </c>
      <c r="H539" s="63">
        <v>141500000</v>
      </c>
      <c r="I539" s="63">
        <v>141500000</v>
      </c>
      <c r="J539" s="63">
        <v>141500000</v>
      </c>
      <c r="K539" s="22">
        <f t="shared" si="269"/>
        <v>0</v>
      </c>
      <c r="L539" s="22"/>
      <c r="M539" s="22"/>
      <c r="N539" s="22"/>
      <c r="O539" s="22"/>
      <c r="Q539" s="5" t="s">
        <v>163</v>
      </c>
      <c r="R539" s="33">
        <f t="shared" si="270"/>
        <v>0</v>
      </c>
      <c r="S539" s="36">
        <f t="shared" si="303"/>
        <v>0</v>
      </c>
    </row>
    <row r="540" spans="1:19" ht="19.5" hidden="1" thickTop="1" thickBot="1" x14ac:dyDescent="0.3">
      <c r="A540" s="3" t="str">
        <f t="shared" si="302"/>
        <v>b</v>
      </c>
      <c r="B540" s="1" t="s">
        <v>1</v>
      </c>
      <c r="C540" s="7" t="s">
        <v>9</v>
      </c>
      <c r="D540" s="16">
        <v>0</v>
      </c>
      <c r="E540" s="16">
        <v>0</v>
      </c>
      <c r="F540" s="22">
        <f t="shared" si="268"/>
        <v>0</v>
      </c>
      <c r="G540" s="22"/>
      <c r="H540" s="22"/>
      <c r="I540" s="21"/>
      <c r="J540" s="22"/>
      <c r="K540" s="22">
        <f t="shared" si="269"/>
        <v>0</v>
      </c>
      <c r="L540" s="22"/>
      <c r="M540" s="22"/>
      <c r="N540" s="21"/>
      <c r="O540" s="22"/>
      <c r="Q540" s="5" t="s">
        <v>163</v>
      </c>
      <c r="R540" s="33">
        <f t="shared" si="270"/>
        <v>0</v>
      </c>
      <c r="S540" s="36">
        <f t="shared" si="303"/>
        <v>0</v>
      </c>
    </row>
    <row r="541" spans="1:19" ht="19.5" hidden="1" thickTop="1" thickBot="1" x14ac:dyDescent="0.3">
      <c r="A541" s="3" t="str">
        <f t="shared" si="302"/>
        <v>b</v>
      </c>
      <c r="B541" s="1" t="s">
        <v>1</v>
      </c>
      <c r="C541" s="7" t="s">
        <v>10</v>
      </c>
      <c r="D541" s="16">
        <v>0</v>
      </c>
      <c r="E541" s="16">
        <v>0</v>
      </c>
      <c r="F541" s="22">
        <f t="shared" ref="F541:F604" si="319">G541+H541+I541+J541</f>
        <v>0</v>
      </c>
      <c r="G541" s="22"/>
      <c r="H541" s="22"/>
      <c r="I541" s="21"/>
      <c r="J541" s="22"/>
      <c r="K541" s="22">
        <f t="shared" ref="K541:K604" si="320">L541+M541+N541+O541</f>
        <v>0</v>
      </c>
      <c r="L541" s="22"/>
      <c r="M541" s="22"/>
      <c r="N541" s="21"/>
      <c r="O541" s="22"/>
      <c r="Q541" s="5" t="s">
        <v>163</v>
      </c>
      <c r="R541" s="33">
        <f t="shared" ref="R541:R604" si="321">D541-F541</f>
        <v>0</v>
      </c>
      <c r="S541" s="36">
        <f t="shared" si="303"/>
        <v>0</v>
      </c>
    </row>
    <row r="542" spans="1:19" ht="19.5" hidden="1" thickTop="1" thickBot="1" x14ac:dyDescent="0.3">
      <c r="A542" s="3" t="str">
        <f t="shared" si="302"/>
        <v>b</v>
      </c>
      <c r="B542" s="1" t="s">
        <v>1</v>
      </c>
      <c r="C542" s="7" t="s">
        <v>11</v>
      </c>
      <c r="D542" s="16">
        <v>0</v>
      </c>
      <c r="E542" s="16">
        <v>0</v>
      </c>
      <c r="F542" s="22">
        <f t="shared" si="319"/>
        <v>0</v>
      </c>
      <c r="G542" s="22"/>
      <c r="H542" s="22"/>
      <c r="I542" s="21"/>
      <c r="J542" s="22"/>
      <c r="K542" s="22">
        <f t="shared" si="320"/>
        <v>0</v>
      </c>
      <c r="L542" s="22"/>
      <c r="M542" s="22"/>
      <c r="N542" s="21"/>
      <c r="O542" s="22"/>
      <c r="Q542" s="5" t="s">
        <v>163</v>
      </c>
      <c r="R542" s="33">
        <f t="shared" si="321"/>
        <v>0</v>
      </c>
      <c r="S542" s="36">
        <f t="shared" si="303"/>
        <v>0</v>
      </c>
    </row>
    <row r="543" spans="1:19" ht="19.5" hidden="1" thickTop="1" thickBot="1" x14ac:dyDescent="0.3">
      <c r="A543" s="3" t="str">
        <f t="shared" si="302"/>
        <v>b</v>
      </c>
      <c r="B543" s="1" t="s">
        <v>1</v>
      </c>
      <c r="C543" s="7" t="s">
        <v>12</v>
      </c>
      <c r="D543" s="16">
        <v>0</v>
      </c>
      <c r="E543" s="16">
        <v>0</v>
      </c>
      <c r="F543" s="22">
        <f t="shared" si="319"/>
        <v>0</v>
      </c>
      <c r="G543" s="22"/>
      <c r="H543" s="22"/>
      <c r="I543" s="21"/>
      <c r="J543" s="22"/>
      <c r="K543" s="22">
        <f t="shared" si="320"/>
        <v>0</v>
      </c>
      <c r="L543" s="22"/>
      <c r="M543" s="22"/>
      <c r="N543" s="21"/>
      <c r="O543" s="22"/>
      <c r="Q543" s="5" t="s">
        <v>163</v>
      </c>
      <c r="R543" s="33">
        <f t="shared" si="321"/>
        <v>0</v>
      </c>
      <c r="S543" s="36">
        <f t="shared" si="303"/>
        <v>0</v>
      </c>
    </row>
    <row r="544" spans="1:19" ht="30.75" customHeight="1" thickTop="1" thickBot="1" x14ac:dyDescent="0.3">
      <c r="A544" s="3" t="str">
        <f t="shared" si="302"/>
        <v>a</v>
      </c>
      <c r="B544" s="8" t="s">
        <v>84</v>
      </c>
      <c r="C544" s="9" t="s">
        <v>85</v>
      </c>
      <c r="D544" s="14">
        <f t="shared" ref="D544:E544" si="322">D545+D553+D554+D555</f>
        <v>84024000</v>
      </c>
      <c r="E544" s="14">
        <f t="shared" si="322"/>
        <v>0</v>
      </c>
      <c r="F544" s="19">
        <f t="shared" si="319"/>
        <v>84024000</v>
      </c>
      <c r="G544" s="19">
        <f t="shared" ref="G544:J544" si="323">G545+G553+G554+G555</f>
        <v>19362700</v>
      </c>
      <c r="H544" s="19">
        <f t="shared" si="323"/>
        <v>23172900</v>
      </c>
      <c r="I544" s="19">
        <f t="shared" si="323"/>
        <v>20795100</v>
      </c>
      <c r="J544" s="19">
        <f t="shared" si="323"/>
        <v>20693300</v>
      </c>
      <c r="K544" s="19">
        <f t="shared" si="320"/>
        <v>0</v>
      </c>
      <c r="L544" s="19">
        <f t="shared" ref="L544:O544" si="324">L545+L553+L554+L555</f>
        <v>0</v>
      </c>
      <c r="M544" s="19">
        <f t="shared" si="324"/>
        <v>0</v>
      </c>
      <c r="N544" s="19">
        <f t="shared" si="324"/>
        <v>0</v>
      </c>
      <c r="O544" s="19">
        <f t="shared" si="324"/>
        <v>0</v>
      </c>
      <c r="P544" s="5" t="s">
        <v>159</v>
      </c>
      <c r="Q544" s="5" t="s">
        <v>167</v>
      </c>
      <c r="R544" s="33">
        <f t="shared" si="321"/>
        <v>0</v>
      </c>
      <c r="S544" s="36">
        <f t="shared" si="303"/>
        <v>0</v>
      </c>
    </row>
    <row r="545" spans="1:19" ht="19.5" thickTop="1" thickBot="1" x14ac:dyDescent="0.3">
      <c r="A545" s="3" t="str">
        <f t="shared" si="302"/>
        <v>a</v>
      </c>
      <c r="B545" s="1" t="s">
        <v>1</v>
      </c>
      <c r="C545" s="7" t="s">
        <v>2</v>
      </c>
      <c r="D545" s="15">
        <f t="shared" ref="D545:E545" si="325">D546+D547+D548+D549+D550+D551+D552</f>
        <v>84024000</v>
      </c>
      <c r="E545" s="15">
        <f t="shared" si="325"/>
        <v>0</v>
      </c>
      <c r="F545" s="20">
        <f t="shared" si="319"/>
        <v>84024000</v>
      </c>
      <c r="G545" s="20">
        <f t="shared" ref="G545:J545" si="326">G546+G547+G548+G549+G550+G551+G552</f>
        <v>19362700</v>
      </c>
      <c r="H545" s="20">
        <f t="shared" si="326"/>
        <v>23172900</v>
      </c>
      <c r="I545" s="20">
        <f t="shared" si="326"/>
        <v>20795100</v>
      </c>
      <c r="J545" s="20">
        <f t="shared" si="326"/>
        <v>20693300</v>
      </c>
      <c r="K545" s="20">
        <f t="shared" si="320"/>
        <v>0</v>
      </c>
      <c r="L545" s="20">
        <f t="shared" ref="L545:O545" si="327">L546+L547+L548+L549+L550+L551+L552</f>
        <v>0</v>
      </c>
      <c r="M545" s="20">
        <f t="shared" si="327"/>
        <v>0</v>
      </c>
      <c r="N545" s="20">
        <f t="shared" si="327"/>
        <v>0</v>
      </c>
      <c r="O545" s="20">
        <f t="shared" si="327"/>
        <v>0</v>
      </c>
      <c r="P545" s="5" t="s">
        <v>159</v>
      </c>
      <c r="Q545" s="5" t="s">
        <v>167</v>
      </c>
      <c r="R545" s="33">
        <f t="shared" si="321"/>
        <v>0</v>
      </c>
      <c r="S545" s="36">
        <f t="shared" si="303"/>
        <v>0</v>
      </c>
    </row>
    <row r="546" spans="1:19" ht="19.5" hidden="1" thickTop="1" thickBot="1" x14ac:dyDescent="0.3">
      <c r="A546" s="3" t="str">
        <f t="shared" si="302"/>
        <v>b</v>
      </c>
      <c r="B546" s="1" t="s">
        <v>1</v>
      </c>
      <c r="C546" s="7" t="s">
        <v>3</v>
      </c>
      <c r="D546" s="15">
        <f>D558+D570+D582+D594+D606+D618+D654+D702+D750+D786+D798+D810</f>
        <v>0</v>
      </c>
      <c r="E546" s="15">
        <f>E558+E570+E582+E594+E606+E618+E654+E702+E750+E786+E798+E810</f>
        <v>0</v>
      </c>
      <c r="F546" s="20">
        <f t="shared" si="319"/>
        <v>0</v>
      </c>
      <c r="G546" s="20">
        <f t="shared" ref="G546:J555" si="328">G558+G570+G582+G594+G606+G618+G654+G702+G750+G786+G798+G810</f>
        <v>0</v>
      </c>
      <c r="H546" s="20">
        <f t="shared" si="328"/>
        <v>0</v>
      </c>
      <c r="I546" s="20">
        <f t="shared" si="328"/>
        <v>0</v>
      </c>
      <c r="J546" s="20">
        <f t="shared" si="328"/>
        <v>0</v>
      </c>
      <c r="K546" s="20">
        <f t="shared" si="320"/>
        <v>0</v>
      </c>
      <c r="L546" s="20">
        <f t="shared" ref="L546:O555" si="329">L558+L570+L582+L594+L606+L618+L654+L702+L750+L786+L798+L810</f>
        <v>0</v>
      </c>
      <c r="M546" s="20">
        <f t="shared" si="329"/>
        <v>0</v>
      </c>
      <c r="N546" s="20">
        <f t="shared" si="329"/>
        <v>0</v>
      </c>
      <c r="O546" s="20">
        <f t="shared" si="329"/>
        <v>0</v>
      </c>
      <c r="P546" s="5" t="s">
        <v>159</v>
      </c>
      <c r="Q546" s="5" t="s">
        <v>167</v>
      </c>
      <c r="R546" s="33">
        <f t="shared" si="321"/>
        <v>0</v>
      </c>
      <c r="S546" s="36">
        <f t="shared" si="303"/>
        <v>0</v>
      </c>
    </row>
    <row r="547" spans="1:19" ht="19.5" thickTop="1" thickBot="1" x14ac:dyDescent="0.3">
      <c r="A547" s="3" t="str">
        <f t="shared" si="302"/>
        <v>a</v>
      </c>
      <c r="B547" s="1" t="s">
        <v>1</v>
      </c>
      <c r="C547" s="7" t="s">
        <v>4</v>
      </c>
      <c r="D547" s="15">
        <f t="shared" ref="D547:E555" si="330">D559+D571+D583+D595+D607+D619+D655+D703+D751+D787+D799+D811</f>
        <v>24825000</v>
      </c>
      <c r="E547" s="15">
        <f t="shared" si="330"/>
        <v>0</v>
      </c>
      <c r="F547" s="20">
        <f t="shared" si="319"/>
        <v>24825000</v>
      </c>
      <c r="G547" s="20">
        <f t="shared" si="328"/>
        <v>5656200</v>
      </c>
      <c r="H547" s="20">
        <f t="shared" si="328"/>
        <v>8236200</v>
      </c>
      <c r="I547" s="20">
        <f t="shared" si="328"/>
        <v>5396300</v>
      </c>
      <c r="J547" s="20">
        <f t="shared" si="328"/>
        <v>5536300</v>
      </c>
      <c r="K547" s="20">
        <f t="shared" si="320"/>
        <v>0</v>
      </c>
      <c r="L547" s="20">
        <f t="shared" si="329"/>
        <v>0</v>
      </c>
      <c r="M547" s="20">
        <f t="shared" si="329"/>
        <v>0</v>
      </c>
      <c r="N547" s="20">
        <f t="shared" si="329"/>
        <v>0</v>
      </c>
      <c r="O547" s="20">
        <f t="shared" si="329"/>
        <v>0</v>
      </c>
      <c r="P547" s="5" t="s">
        <v>159</v>
      </c>
      <c r="Q547" s="5" t="s">
        <v>167</v>
      </c>
      <c r="R547" s="33">
        <f t="shared" si="321"/>
        <v>0</v>
      </c>
      <c r="S547" s="36">
        <f t="shared" si="303"/>
        <v>0</v>
      </c>
    </row>
    <row r="548" spans="1:19" ht="19.5" hidden="1" thickTop="1" thickBot="1" x14ac:dyDescent="0.3">
      <c r="A548" s="3" t="str">
        <f t="shared" si="302"/>
        <v>b</v>
      </c>
      <c r="B548" s="1" t="s">
        <v>1</v>
      </c>
      <c r="C548" s="7" t="s">
        <v>5</v>
      </c>
      <c r="D548" s="15">
        <f t="shared" si="330"/>
        <v>0</v>
      </c>
      <c r="E548" s="15">
        <f t="shared" si="330"/>
        <v>0</v>
      </c>
      <c r="F548" s="20">
        <f t="shared" si="319"/>
        <v>0</v>
      </c>
      <c r="G548" s="20">
        <f t="shared" si="328"/>
        <v>0</v>
      </c>
      <c r="H548" s="20">
        <f t="shared" si="328"/>
        <v>0</v>
      </c>
      <c r="I548" s="20">
        <f t="shared" si="328"/>
        <v>0</v>
      </c>
      <c r="J548" s="20">
        <f t="shared" si="328"/>
        <v>0</v>
      </c>
      <c r="K548" s="20">
        <f t="shared" si="320"/>
        <v>0</v>
      </c>
      <c r="L548" s="20">
        <f t="shared" si="329"/>
        <v>0</v>
      </c>
      <c r="M548" s="20">
        <f t="shared" si="329"/>
        <v>0</v>
      </c>
      <c r="N548" s="20">
        <f t="shared" si="329"/>
        <v>0</v>
      </c>
      <c r="O548" s="20">
        <f t="shared" si="329"/>
        <v>0</v>
      </c>
      <c r="P548" s="5" t="s">
        <v>159</v>
      </c>
      <c r="Q548" s="5" t="s">
        <v>167</v>
      </c>
      <c r="R548" s="33">
        <f t="shared" si="321"/>
        <v>0</v>
      </c>
      <c r="S548" s="36">
        <f t="shared" si="303"/>
        <v>0</v>
      </c>
    </row>
    <row r="549" spans="1:19" ht="19.5" hidden="1" thickTop="1" thickBot="1" x14ac:dyDescent="0.3">
      <c r="A549" s="3" t="str">
        <f t="shared" si="302"/>
        <v>b</v>
      </c>
      <c r="B549" s="1" t="s">
        <v>1</v>
      </c>
      <c r="C549" s="7" t="s">
        <v>6</v>
      </c>
      <c r="D549" s="15">
        <f t="shared" si="330"/>
        <v>0</v>
      </c>
      <c r="E549" s="15">
        <f t="shared" si="330"/>
        <v>0</v>
      </c>
      <c r="F549" s="20">
        <f t="shared" si="319"/>
        <v>0</v>
      </c>
      <c r="G549" s="20">
        <f t="shared" si="328"/>
        <v>0</v>
      </c>
      <c r="H549" s="20">
        <f t="shared" si="328"/>
        <v>0</v>
      </c>
      <c r="I549" s="20">
        <f t="shared" si="328"/>
        <v>0</v>
      </c>
      <c r="J549" s="20">
        <f t="shared" si="328"/>
        <v>0</v>
      </c>
      <c r="K549" s="20">
        <f t="shared" si="320"/>
        <v>0</v>
      </c>
      <c r="L549" s="20">
        <f t="shared" si="329"/>
        <v>0</v>
      </c>
      <c r="M549" s="20">
        <f t="shared" si="329"/>
        <v>0</v>
      </c>
      <c r="N549" s="20">
        <f t="shared" si="329"/>
        <v>0</v>
      </c>
      <c r="O549" s="20">
        <f t="shared" si="329"/>
        <v>0</v>
      </c>
      <c r="P549" s="5" t="s">
        <v>159</v>
      </c>
      <c r="Q549" s="5" t="s">
        <v>167</v>
      </c>
      <c r="R549" s="33">
        <f t="shared" si="321"/>
        <v>0</v>
      </c>
      <c r="S549" s="36">
        <f t="shared" si="303"/>
        <v>0</v>
      </c>
    </row>
    <row r="550" spans="1:19" ht="19.5" hidden="1" thickTop="1" thickBot="1" x14ac:dyDescent="0.3">
      <c r="A550" s="3" t="str">
        <f t="shared" si="302"/>
        <v>b</v>
      </c>
      <c r="B550" s="1" t="s">
        <v>1</v>
      </c>
      <c r="C550" s="7" t="s">
        <v>7</v>
      </c>
      <c r="D550" s="15">
        <f t="shared" si="330"/>
        <v>0</v>
      </c>
      <c r="E550" s="15">
        <f t="shared" si="330"/>
        <v>0</v>
      </c>
      <c r="F550" s="20">
        <f t="shared" si="319"/>
        <v>0</v>
      </c>
      <c r="G550" s="20">
        <f t="shared" si="328"/>
        <v>0</v>
      </c>
      <c r="H550" s="20">
        <f t="shared" si="328"/>
        <v>0</v>
      </c>
      <c r="I550" s="20">
        <f t="shared" si="328"/>
        <v>0</v>
      </c>
      <c r="J550" s="20">
        <f t="shared" si="328"/>
        <v>0</v>
      </c>
      <c r="K550" s="20">
        <f t="shared" si="320"/>
        <v>0</v>
      </c>
      <c r="L550" s="20">
        <f t="shared" si="329"/>
        <v>0</v>
      </c>
      <c r="M550" s="20">
        <f t="shared" si="329"/>
        <v>0</v>
      </c>
      <c r="N550" s="20">
        <f t="shared" si="329"/>
        <v>0</v>
      </c>
      <c r="O550" s="20">
        <f t="shared" si="329"/>
        <v>0</v>
      </c>
      <c r="P550" s="5" t="s">
        <v>159</v>
      </c>
      <c r="Q550" s="5" t="s">
        <v>167</v>
      </c>
      <c r="R550" s="33">
        <f t="shared" si="321"/>
        <v>0</v>
      </c>
      <c r="S550" s="36">
        <f t="shared" si="303"/>
        <v>0</v>
      </c>
    </row>
    <row r="551" spans="1:19" ht="19.5" thickTop="1" thickBot="1" x14ac:dyDescent="0.3">
      <c r="A551" s="3" t="str">
        <f t="shared" si="302"/>
        <v>a</v>
      </c>
      <c r="B551" s="1" t="s">
        <v>1</v>
      </c>
      <c r="C551" s="7" t="s">
        <v>8</v>
      </c>
      <c r="D551" s="15">
        <f t="shared" si="330"/>
        <v>59199000</v>
      </c>
      <c r="E551" s="15">
        <f t="shared" si="330"/>
        <v>0</v>
      </c>
      <c r="F551" s="20">
        <f t="shared" si="319"/>
        <v>59199000</v>
      </c>
      <c r="G551" s="20">
        <f t="shared" si="328"/>
        <v>13706500</v>
      </c>
      <c r="H551" s="20">
        <f t="shared" si="328"/>
        <v>14936700</v>
      </c>
      <c r="I551" s="20">
        <f t="shared" si="328"/>
        <v>15398800</v>
      </c>
      <c r="J551" s="20">
        <f t="shared" si="328"/>
        <v>15157000</v>
      </c>
      <c r="K551" s="20">
        <f t="shared" si="320"/>
        <v>0</v>
      </c>
      <c r="L551" s="20">
        <f t="shared" si="329"/>
        <v>0</v>
      </c>
      <c r="M551" s="20">
        <f t="shared" si="329"/>
        <v>0</v>
      </c>
      <c r="N551" s="20">
        <f t="shared" si="329"/>
        <v>0</v>
      </c>
      <c r="O551" s="20">
        <f t="shared" si="329"/>
        <v>0</v>
      </c>
      <c r="P551" s="5" t="s">
        <v>159</v>
      </c>
      <c r="Q551" s="5" t="s">
        <v>167</v>
      </c>
      <c r="R551" s="33">
        <f t="shared" si="321"/>
        <v>0</v>
      </c>
      <c r="S551" s="36">
        <f t="shared" si="303"/>
        <v>0</v>
      </c>
    </row>
    <row r="552" spans="1:19" ht="19.5" hidden="1" thickTop="1" thickBot="1" x14ac:dyDescent="0.3">
      <c r="A552" s="3" t="str">
        <f t="shared" si="302"/>
        <v>b</v>
      </c>
      <c r="B552" s="1" t="s">
        <v>1</v>
      </c>
      <c r="C552" s="7" t="s">
        <v>9</v>
      </c>
      <c r="D552" s="15">
        <f t="shared" si="330"/>
        <v>0</v>
      </c>
      <c r="E552" s="15">
        <f t="shared" si="330"/>
        <v>0</v>
      </c>
      <c r="F552" s="20">
        <f t="shared" si="319"/>
        <v>0</v>
      </c>
      <c r="G552" s="20">
        <f t="shared" si="328"/>
        <v>0</v>
      </c>
      <c r="H552" s="20">
        <f t="shared" si="328"/>
        <v>0</v>
      </c>
      <c r="I552" s="20">
        <f t="shared" si="328"/>
        <v>0</v>
      </c>
      <c r="J552" s="20">
        <f t="shared" si="328"/>
        <v>0</v>
      </c>
      <c r="K552" s="20">
        <f t="shared" si="320"/>
        <v>0</v>
      </c>
      <c r="L552" s="20">
        <f t="shared" si="329"/>
        <v>0</v>
      </c>
      <c r="M552" s="20">
        <f t="shared" si="329"/>
        <v>0</v>
      </c>
      <c r="N552" s="20">
        <f t="shared" si="329"/>
        <v>0</v>
      </c>
      <c r="O552" s="20">
        <f t="shared" si="329"/>
        <v>0</v>
      </c>
      <c r="P552" s="5" t="s">
        <v>159</v>
      </c>
      <c r="Q552" s="5" t="s">
        <v>167</v>
      </c>
      <c r="R552" s="33">
        <f t="shared" si="321"/>
        <v>0</v>
      </c>
      <c r="S552" s="36">
        <f t="shared" si="303"/>
        <v>0</v>
      </c>
    </row>
    <row r="553" spans="1:19" ht="19.5" hidden="1" thickTop="1" thickBot="1" x14ac:dyDescent="0.3">
      <c r="A553" s="3" t="str">
        <f t="shared" si="302"/>
        <v>b</v>
      </c>
      <c r="B553" s="1" t="s">
        <v>1</v>
      </c>
      <c r="C553" s="7" t="s">
        <v>10</v>
      </c>
      <c r="D553" s="15">
        <f t="shared" si="330"/>
        <v>0</v>
      </c>
      <c r="E553" s="15">
        <f t="shared" si="330"/>
        <v>0</v>
      </c>
      <c r="F553" s="20">
        <f t="shared" si="319"/>
        <v>0</v>
      </c>
      <c r="G553" s="20">
        <f t="shared" si="328"/>
        <v>0</v>
      </c>
      <c r="H553" s="20">
        <f t="shared" si="328"/>
        <v>0</v>
      </c>
      <c r="I553" s="20">
        <f t="shared" si="328"/>
        <v>0</v>
      </c>
      <c r="J553" s="20">
        <f t="shared" si="328"/>
        <v>0</v>
      </c>
      <c r="K553" s="20">
        <f t="shared" si="320"/>
        <v>0</v>
      </c>
      <c r="L553" s="20">
        <f t="shared" si="329"/>
        <v>0</v>
      </c>
      <c r="M553" s="20">
        <f t="shared" si="329"/>
        <v>0</v>
      </c>
      <c r="N553" s="20">
        <f t="shared" si="329"/>
        <v>0</v>
      </c>
      <c r="O553" s="20">
        <f t="shared" si="329"/>
        <v>0</v>
      </c>
      <c r="P553" s="5" t="s">
        <v>159</v>
      </c>
      <c r="Q553" s="5" t="s">
        <v>167</v>
      </c>
      <c r="R553" s="33">
        <f t="shared" si="321"/>
        <v>0</v>
      </c>
      <c r="S553" s="36">
        <f t="shared" si="303"/>
        <v>0</v>
      </c>
    </row>
    <row r="554" spans="1:19" ht="19.5" hidden="1" thickTop="1" thickBot="1" x14ac:dyDescent="0.3">
      <c r="A554" s="3" t="str">
        <f t="shared" si="302"/>
        <v>b</v>
      </c>
      <c r="B554" s="1" t="s">
        <v>1</v>
      </c>
      <c r="C554" s="7" t="s">
        <v>11</v>
      </c>
      <c r="D554" s="15">
        <f t="shared" si="330"/>
        <v>0</v>
      </c>
      <c r="E554" s="15">
        <f t="shared" si="330"/>
        <v>0</v>
      </c>
      <c r="F554" s="20">
        <f t="shared" si="319"/>
        <v>0</v>
      </c>
      <c r="G554" s="20">
        <f t="shared" si="328"/>
        <v>0</v>
      </c>
      <c r="H554" s="20">
        <f t="shared" si="328"/>
        <v>0</v>
      </c>
      <c r="I554" s="20">
        <f t="shared" si="328"/>
        <v>0</v>
      </c>
      <c r="J554" s="20">
        <f t="shared" si="328"/>
        <v>0</v>
      </c>
      <c r="K554" s="20">
        <f t="shared" si="320"/>
        <v>0</v>
      </c>
      <c r="L554" s="20">
        <f t="shared" si="329"/>
        <v>0</v>
      </c>
      <c r="M554" s="20">
        <f t="shared" si="329"/>
        <v>0</v>
      </c>
      <c r="N554" s="20">
        <f t="shared" si="329"/>
        <v>0</v>
      </c>
      <c r="O554" s="20">
        <f t="shared" si="329"/>
        <v>0</v>
      </c>
      <c r="P554" s="5" t="s">
        <v>159</v>
      </c>
      <c r="Q554" s="5" t="s">
        <v>167</v>
      </c>
      <c r="R554" s="33">
        <f t="shared" si="321"/>
        <v>0</v>
      </c>
      <c r="S554" s="36">
        <f t="shared" si="303"/>
        <v>0</v>
      </c>
    </row>
    <row r="555" spans="1:19" ht="19.5" hidden="1" thickTop="1" thickBot="1" x14ac:dyDescent="0.3">
      <c r="A555" s="3" t="str">
        <f t="shared" si="302"/>
        <v>b</v>
      </c>
      <c r="B555" s="1" t="s">
        <v>1</v>
      </c>
      <c r="C555" s="7" t="s">
        <v>12</v>
      </c>
      <c r="D555" s="15">
        <f t="shared" si="330"/>
        <v>0</v>
      </c>
      <c r="E555" s="15">
        <f t="shared" si="330"/>
        <v>0</v>
      </c>
      <c r="F555" s="20">
        <f t="shared" si="319"/>
        <v>0</v>
      </c>
      <c r="G555" s="20">
        <f t="shared" si="328"/>
        <v>0</v>
      </c>
      <c r="H555" s="20">
        <f t="shared" si="328"/>
        <v>0</v>
      </c>
      <c r="I555" s="20">
        <f t="shared" si="328"/>
        <v>0</v>
      </c>
      <c r="J555" s="20">
        <f t="shared" si="328"/>
        <v>0</v>
      </c>
      <c r="K555" s="20">
        <f t="shared" si="320"/>
        <v>0</v>
      </c>
      <c r="L555" s="20">
        <f t="shared" si="329"/>
        <v>0</v>
      </c>
      <c r="M555" s="20">
        <f t="shared" si="329"/>
        <v>0</v>
      </c>
      <c r="N555" s="20">
        <f t="shared" si="329"/>
        <v>0</v>
      </c>
      <c r="O555" s="20">
        <f t="shared" si="329"/>
        <v>0</v>
      </c>
      <c r="P555" s="5" t="s">
        <v>159</v>
      </c>
      <c r="Q555" s="5" t="s">
        <v>167</v>
      </c>
      <c r="R555" s="33">
        <f t="shared" si="321"/>
        <v>0</v>
      </c>
      <c r="S555" s="36">
        <f t="shared" si="303"/>
        <v>0</v>
      </c>
    </row>
    <row r="556" spans="1:19" ht="31.5" thickTop="1" thickBot="1" x14ac:dyDescent="0.3">
      <c r="A556" s="3" t="str">
        <f t="shared" si="302"/>
        <v>a</v>
      </c>
      <c r="B556" s="8" t="s">
        <v>86</v>
      </c>
      <c r="C556" s="9" t="s">
        <v>87</v>
      </c>
      <c r="D556" s="14">
        <f t="shared" ref="D556:E556" si="331">D557+D565+D566+D567</f>
        <v>2000000</v>
      </c>
      <c r="E556" s="14">
        <f t="shared" si="331"/>
        <v>0</v>
      </c>
      <c r="F556" s="19">
        <f t="shared" si="319"/>
        <v>2000000</v>
      </c>
      <c r="G556" s="19">
        <f t="shared" ref="G556:J556" si="332">G557+G565+G566+G567</f>
        <v>450000</v>
      </c>
      <c r="H556" s="19">
        <f t="shared" si="332"/>
        <v>450000</v>
      </c>
      <c r="I556" s="19">
        <f t="shared" si="332"/>
        <v>650000</v>
      </c>
      <c r="J556" s="19">
        <f t="shared" si="332"/>
        <v>450000</v>
      </c>
      <c r="K556" s="19">
        <f t="shared" si="320"/>
        <v>0</v>
      </c>
      <c r="L556" s="19">
        <f t="shared" ref="L556:O556" si="333">L557+L565+L566+L567</f>
        <v>0</v>
      </c>
      <c r="M556" s="19">
        <f t="shared" si="333"/>
        <v>0</v>
      </c>
      <c r="N556" s="19">
        <f t="shared" si="333"/>
        <v>0</v>
      </c>
      <c r="O556" s="19">
        <f t="shared" si="333"/>
        <v>0</v>
      </c>
      <c r="P556" s="5" t="s">
        <v>159</v>
      </c>
      <c r="Q556" s="5" t="s">
        <v>161</v>
      </c>
      <c r="R556" s="33">
        <f t="shared" si="321"/>
        <v>0</v>
      </c>
      <c r="S556" s="36">
        <f t="shared" si="303"/>
        <v>0</v>
      </c>
    </row>
    <row r="557" spans="1:19" ht="19.5" thickTop="1" thickBot="1" x14ac:dyDescent="0.3">
      <c r="A557" s="3" t="str">
        <f t="shared" si="302"/>
        <v>a</v>
      </c>
      <c r="B557" s="1" t="s">
        <v>1</v>
      </c>
      <c r="C557" s="7" t="s">
        <v>2</v>
      </c>
      <c r="D557" s="15">
        <f t="shared" ref="D557:E557" si="334">D558+D559+D560+D561+D562+D563+D564</f>
        <v>2000000</v>
      </c>
      <c r="E557" s="15">
        <f t="shared" si="334"/>
        <v>0</v>
      </c>
      <c r="F557" s="20">
        <f t="shared" si="319"/>
        <v>2000000</v>
      </c>
      <c r="G557" s="20">
        <f t="shared" ref="G557:J557" si="335">G558+G559+G560+G561+G562+G563+G564</f>
        <v>450000</v>
      </c>
      <c r="H557" s="20">
        <f t="shared" si="335"/>
        <v>450000</v>
      </c>
      <c r="I557" s="20">
        <f t="shared" si="335"/>
        <v>650000</v>
      </c>
      <c r="J557" s="20">
        <f t="shared" si="335"/>
        <v>450000</v>
      </c>
      <c r="K557" s="20">
        <f t="shared" si="320"/>
        <v>0</v>
      </c>
      <c r="L557" s="20">
        <f t="shared" ref="L557:O557" si="336">L558+L559+L560+L561+L562+L563+L564</f>
        <v>0</v>
      </c>
      <c r="M557" s="20">
        <f t="shared" si="336"/>
        <v>0</v>
      </c>
      <c r="N557" s="20">
        <f t="shared" si="336"/>
        <v>0</v>
      </c>
      <c r="O557" s="20">
        <f t="shared" si="336"/>
        <v>0</v>
      </c>
      <c r="P557" s="5" t="s">
        <v>159</v>
      </c>
      <c r="Q557" s="5" t="s">
        <v>161</v>
      </c>
      <c r="R557" s="33">
        <f t="shared" si="321"/>
        <v>0</v>
      </c>
      <c r="S557" s="36">
        <f t="shared" si="303"/>
        <v>0</v>
      </c>
    </row>
    <row r="558" spans="1:19" ht="19.5" hidden="1" thickTop="1" thickBot="1" x14ac:dyDescent="0.3">
      <c r="A558" s="3" t="str">
        <f t="shared" si="302"/>
        <v>b</v>
      </c>
      <c r="B558" s="1" t="s">
        <v>1</v>
      </c>
      <c r="C558" s="7" t="s">
        <v>3</v>
      </c>
      <c r="D558" s="16">
        <v>0</v>
      </c>
      <c r="E558" s="16">
        <v>0</v>
      </c>
      <c r="F558" s="22">
        <f t="shared" si="319"/>
        <v>0</v>
      </c>
      <c r="G558" s="22"/>
      <c r="H558" s="22"/>
      <c r="I558" s="21"/>
      <c r="J558" s="22"/>
      <c r="K558" s="22">
        <f t="shared" si="320"/>
        <v>0</v>
      </c>
      <c r="L558" s="22"/>
      <c r="M558" s="22"/>
      <c r="N558" s="21"/>
      <c r="O558" s="22"/>
      <c r="Q558" s="5" t="s">
        <v>161</v>
      </c>
      <c r="R558" s="33">
        <f t="shared" si="321"/>
        <v>0</v>
      </c>
      <c r="S558" s="36">
        <f t="shared" si="303"/>
        <v>0</v>
      </c>
    </row>
    <row r="559" spans="1:19" ht="19.5" thickTop="1" thickBot="1" x14ac:dyDescent="0.3">
      <c r="A559" s="3" t="str">
        <f t="shared" si="302"/>
        <v>a</v>
      </c>
      <c r="B559" s="1" t="s">
        <v>1</v>
      </c>
      <c r="C559" s="7" t="s">
        <v>4</v>
      </c>
      <c r="D559" s="16">
        <v>2000000</v>
      </c>
      <c r="E559" s="16">
        <v>0</v>
      </c>
      <c r="F559" s="22">
        <f t="shared" si="319"/>
        <v>2000000</v>
      </c>
      <c r="G559" s="22">
        <v>450000</v>
      </c>
      <c r="H559" s="22">
        <v>450000</v>
      </c>
      <c r="I559" s="22">
        <v>650000</v>
      </c>
      <c r="J559" s="22">
        <v>450000</v>
      </c>
      <c r="K559" s="22">
        <f t="shared" si="320"/>
        <v>0</v>
      </c>
      <c r="L559" s="22"/>
      <c r="M559" s="22"/>
      <c r="N559" s="21"/>
      <c r="O559" s="21"/>
      <c r="Q559" s="5" t="s">
        <v>161</v>
      </c>
      <c r="R559" s="33">
        <f t="shared" si="321"/>
        <v>0</v>
      </c>
      <c r="S559" s="36">
        <f t="shared" si="303"/>
        <v>0</v>
      </c>
    </row>
    <row r="560" spans="1:19" ht="19.5" hidden="1" thickTop="1" thickBot="1" x14ac:dyDescent="0.3">
      <c r="A560" s="3" t="str">
        <f t="shared" si="302"/>
        <v>b</v>
      </c>
      <c r="B560" s="1" t="s">
        <v>1</v>
      </c>
      <c r="C560" s="7" t="s">
        <v>5</v>
      </c>
      <c r="D560" s="16">
        <v>0</v>
      </c>
      <c r="E560" s="16">
        <v>0</v>
      </c>
      <c r="F560" s="22">
        <f t="shared" si="319"/>
        <v>0</v>
      </c>
      <c r="G560" s="22"/>
      <c r="H560" s="22"/>
      <c r="I560" s="21"/>
      <c r="J560" s="22"/>
      <c r="K560" s="22">
        <f t="shared" si="320"/>
        <v>0</v>
      </c>
      <c r="L560" s="22"/>
      <c r="M560" s="22"/>
      <c r="N560" s="21"/>
      <c r="O560" s="22"/>
      <c r="Q560" s="5" t="s">
        <v>161</v>
      </c>
      <c r="R560" s="33">
        <f t="shared" si="321"/>
        <v>0</v>
      </c>
      <c r="S560" s="36">
        <f t="shared" si="303"/>
        <v>0</v>
      </c>
    </row>
    <row r="561" spans="1:19" ht="19.5" hidden="1" thickTop="1" thickBot="1" x14ac:dyDescent="0.3">
      <c r="A561" s="3" t="str">
        <f t="shared" si="302"/>
        <v>b</v>
      </c>
      <c r="B561" s="1" t="s">
        <v>1</v>
      </c>
      <c r="C561" s="7" t="s">
        <v>6</v>
      </c>
      <c r="D561" s="16">
        <v>0</v>
      </c>
      <c r="E561" s="16">
        <v>0</v>
      </c>
      <c r="F561" s="22">
        <f t="shared" si="319"/>
        <v>0</v>
      </c>
      <c r="G561" s="22"/>
      <c r="H561" s="22"/>
      <c r="I561" s="21"/>
      <c r="J561" s="22"/>
      <c r="K561" s="22">
        <f t="shared" si="320"/>
        <v>0</v>
      </c>
      <c r="L561" s="22"/>
      <c r="M561" s="22"/>
      <c r="N561" s="21"/>
      <c r="O561" s="22"/>
      <c r="Q561" s="5" t="s">
        <v>161</v>
      </c>
      <c r="R561" s="33">
        <f t="shared" si="321"/>
        <v>0</v>
      </c>
      <c r="S561" s="36">
        <f t="shared" si="303"/>
        <v>0</v>
      </c>
    </row>
    <row r="562" spans="1:19" ht="19.5" hidden="1" thickTop="1" thickBot="1" x14ac:dyDescent="0.3">
      <c r="A562" s="3" t="str">
        <f t="shared" si="302"/>
        <v>b</v>
      </c>
      <c r="B562" s="1" t="s">
        <v>1</v>
      </c>
      <c r="C562" s="7" t="s">
        <v>7</v>
      </c>
      <c r="D562" s="16">
        <v>0</v>
      </c>
      <c r="E562" s="16">
        <v>0</v>
      </c>
      <c r="F562" s="22">
        <f t="shared" si="319"/>
        <v>0</v>
      </c>
      <c r="G562" s="22"/>
      <c r="H562" s="22"/>
      <c r="I562" s="21"/>
      <c r="J562" s="22"/>
      <c r="K562" s="22">
        <f t="shared" si="320"/>
        <v>0</v>
      </c>
      <c r="L562" s="22"/>
      <c r="M562" s="22"/>
      <c r="N562" s="21"/>
      <c r="O562" s="22"/>
      <c r="Q562" s="5" t="s">
        <v>161</v>
      </c>
      <c r="R562" s="33">
        <f t="shared" si="321"/>
        <v>0</v>
      </c>
      <c r="S562" s="36">
        <f t="shared" si="303"/>
        <v>0</v>
      </c>
    </row>
    <row r="563" spans="1:19" ht="19.5" hidden="1" thickTop="1" thickBot="1" x14ac:dyDescent="0.3">
      <c r="A563" s="3" t="str">
        <f t="shared" si="302"/>
        <v>b</v>
      </c>
      <c r="B563" s="1" t="s">
        <v>1</v>
      </c>
      <c r="C563" s="7" t="s">
        <v>8</v>
      </c>
      <c r="D563" s="16">
        <v>0</v>
      </c>
      <c r="E563" s="16">
        <v>0</v>
      </c>
      <c r="F563" s="22">
        <f t="shared" si="319"/>
        <v>0</v>
      </c>
      <c r="G563" s="22"/>
      <c r="H563" s="22"/>
      <c r="I563" s="21"/>
      <c r="J563" s="22"/>
      <c r="K563" s="22">
        <f t="shared" si="320"/>
        <v>0</v>
      </c>
      <c r="L563" s="22"/>
      <c r="M563" s="22"/>
      <c r="N563" s="21"/>
      <c r="O563" s="22"/>
      <c r="Q563" s="5" t="s">
        <v>161</v>
      </c>
      <c r="R563" s="33">
        <f t="shared" si="321"/>
        <v>0</v>
      </c>
      <c r="S563" s="36">
        <f t="shared" si="303"/>
        <v>0</v>
      </c>
    </row>
    <row r="564" spans="1:19" ht="19.5" hidden="1" thickTop="1" thickBot="1" x14ac:dyDescent="0.3">
      <c r="A564" s="3" t="str">
        <f t="shared" si="302"/>
        <v>b</v>
      </c>
      <c r="B564" s="1" t="s">
        <v>1</v>
      </c>
      <c r="C564" s="7" t="s">
        <v>9</v>
      </c>
      <c r="D564" s="16">
        <v>0</v>
      </c>
      <c r="E564" s="16">
        <v>0</v>
      </c>
      <c r="F564" s="22">
        <f t="shared" si="319"/>
        <v>0</v>
      </c>
      <c r="G564" s="22"/>
      <c r="H564" s="22"/>
      <c r="I564" s="21"/>
      <c r="J564" s="22"/>
      <c r="K564" s="22">
        <f t="shared" si="320"/>
        <v>0</v>
      </c>
      <c r="L564" s="22"/>
      <c r="M564" s="22"/>
      <c r="N564" s="21"/>
      <c r="O564" s="22"/>
      <c r="Q564" s="5" t="s">
        <v>161</v>
      </c>
      <c r="R564" s="33">
        <f t="shared" si="321"/>
        <v>0</v>
      </c>
      <c r="S564" s="36">
        <f t="shared" si="303"/>
        <v>0</v>
      </c>
    </row>
    <row r="565" spans="1:19" ht="19.5" hidden="1" thickTop="1" thickBot="1" x14ac:dyDescent="0.3">
      <c r="A565" s="3" t="str">
        <f t="shared" si="302"/>
        <v>b</v>
      </c>
      <c r="B565" s="1" t="s">
        <v>1</v>
      </c>
      <c r="C565" s="7" t="s">
        <v>10</v>
      </c>
      <c r="D565" s="16">
        <v>0</v>
      </c>
      <c r="E565" s="16">
        <v>0</v>
      </c>
      <c r="F565" s="22">
        <f t="shared" si="319"/>
        <v>0</v>
      </c>
      <c r="G565" s="22"/>
      <c r="H565" s="22"/>
      <c r="I565" s="21"/>
      <c r="J565" s="22"/>
      <c r="K565" s="22">
        <f t="shared" si="320"/>
        <v>0</v>
      </c>
      <c r="L565" s="22"/>
      <c r="M565" s="22"/>
      <c r="N565" s="21"/>
      <c r="O565" s="22"/>
      <c r="Q565" s="5" t="s">
        <v>161</v>
      </c>
      <c r="R565" s="33">
        <f t="shared" si="321"/>
        <v>0</v>
      </c>
      <c r="S565" s="36">
        <f t="shared" si="303"/>
        <v>0</v>
      </c>
    </row>
    <row r="566" spans="1:19" ht="19.5" hidden="1" thickTop="1" thickBot="1" x14ac:dyDescent="0.3">
      <c r="A566" s="3" t="str">
        <f t="shared" si="302"/>
        <v>b</v>
      </c>
      <c r="B566" s="1" t="s">
        <v>1</v>
      </c>
      <c r="C566" s="7" t="s">
        <v>11</v>
      </c>
      <c r="D566" s="16">
        <v>0</v>
      </c>
      <c r="E566" s="16">
        <v>0</v>
      </c>
      <c r="F566" s="22">
        <f t="shared" si="319"/>
        <v>0</v>
      </c>
      <c r="G566" s="22"/>
      <c r="H566" s="22"/>
      <c r="I566" s="21"/>
      <c r="J566" s="22"/>
      <c r="K566" s="22">
        <f t="shared" si="320"/>
        <v>0</v>
      </c>
      <c r="L566" s="22"/>
      <c r="M566" s="22"/>
      <c r="N566" s="21"/>
      <c r="O566" s="22"/>
      <c r="Q566" s="5" t="s">
        <v>161</v>
      </c>
      <c r="R566" s="33">
        <f t="shared" si="321"/>
        <v>0</v>
      </c>
      <c r="S566" s="36">
        <f t="shared" si="303"/>
        <v>0</v>
      </c>
    </row>
    <row r="567" spans="1:19" ht="19.5" hidden="1" thickTop="1" thickBot="1" x14ac:dyDescent="0.3">
      <c r="A567" s="3" t="str">
        <f t="shared" si="302"/>
        <v>b</v>
      </c>
      <c r="B567" s="1" t="s">
        <v>1</v>
      </c>
      <c r="C567" s="7" t="s">
        <v>12</v>
      </c>
      <c r="D567" s="16">
        <v>0</v>
      </c>
      <c r="E567" s="16">
        <v>0</v>
      </c>
      <c r="F567" s="22">
        <f t="shared" si="319"/>
        <v>0</v>
      </c>
      <c r="G567" s="22"/>
      <c r="H567" s="22"/>
      <c r="I567" s="21"/>
      <c r="J567" s="22"/>
      <c r="K567" s="22">
        <f t="shared" si="320"/>
        <v>0</v>
      </c>
      <c r="L567" s="22"/>
      <c r="M567" s="22"/>
      <c r="N567" s="21"/>
      <c r="O567" s="22"/>
      <c r="Q567" s="5" t="s">
        <v>161</v>
      </c>
      <c r="R567" s="33">
        <f t="shared" si="321"/>
        <v>0</v>
      </c>
      <c r="S567" s="36">
        <f t="shared" si="303"/>
        <v>0</v>
      </c>
    </row>
    <row r="568" spans="1:19" ht="19.5" thickTop="1" thickBot="1" x14ac:dyDescent="0.3">
      <c r="A568" s="3" t="str">
        <f t="shared" si="302"/>
        <v>a</v>
      </c>
      <c r="B568" s="8" t="s">
        <v>88</v>
      </c>
      <c r="C568" s="9" t="s">
        <v>89</v>
      </c>
      <c r="D568" s="14">
        <f t="shared" ref="D568:E568" si="337">D569+D577+D578+D579</f>
        <v>14280000</v>
      </c>
      <c r="E568" s="14">
        <f t="shared" si="337"/>
        <v>0</v>
      </c>
      <c r="F568" s="19">
        <f t="shared" si="319"/>
        <v>14280000</v>
      </c>
      <c r="G568" s="19">
        <f t="shared" ref="G568:J568" si="338">G569+G577+G578+G579</f>
        <v>4020000</v>
      </c>
      <c r="H568" s="19">
        <f t="shared" si="338"/>
        <v>6220000</v>
      </c>
      <c r="I568" s="19">
        <f t="shared" si="338"/>
        <v>2020000</v>
      </c>
      <c r="J568" s="19">
        <f t="shared" si="338"/>
        <v>2020000</v>
      </c>
      <c r="K568" s="19">
        <f t="shared" si="320"/>
        <v>0</v>
      </c>
      <c r="L568" s="19">
        <f t="shared" ref="L568:O568" si="339">L569+L577+L578+L579</f>
        <v>0</v>
      </c>
      <c r="M568" s="19">
        <f t="shared" si="339"/>
        <v>0</v>
      </c>
      <c r="N568" s="19">
        <f t="shared" si="339"/>
        <v>0</v>
      </c>
      <c r="O568" s="19">
        <f t="shared" si="339"/>
        <v>0</v>
      </c>
      <c r="P568" s="5" t="s">
        <v>159</v>
      </c>
      <c r="Q568" s="5" t="s">
        <v>161</v>
      </c>
      <c r="R568" s="33">
        <f t="shared" si="321"/>
        <v>0</v>
      </c>
      <c r="S568" s="36">
        <f t="shared" si="303"/>
        <v>0</v>
      </c>
    </row>
    <row r="569" spans="1:19" ht="19.5" thickTop="1" thickBot="1" x14ac:dyDescent="0.3">
      <c r="A569" s="3" t="str">
        <f t="shared" si="302"/>
        <v>a</v>
      </c>
      <c r="B569" s="1" t="s">
        <v>1</v>
      </c>
      <c r="C569" s="7" t="s">
        <v>2</v>
      </c>
      <c r="D569" s="15">
        <f t="shared" ref="D569:E569" si="340">D570+D571+D572+D573+D574+D575+D576</f>
        <v>14280000</v>
      </c>
      <c r="E569" s="15">
        <f t="shared" si="340"/>
        <v>0</v>
      </c>
      <c r="F569" s="20">
        <f t="shared" si="319"/>
        <v>14280000</v>
      </c>
      <c r="G569" s="20">
        <f t="shared" ref="G569:J569" si="341">G570+G571+G572+G573+G574+G575+G576</f>
        <v>4020000</v>
      </c>
      <c r="H569" s="20">
        <f t="shared" si="341"/>
        <v>6220000</v>
      </c>
      <c r="I569" s="20">
        <f t="shared" si="341"/>
        <v>2020000</v>
      </c>
      <c r="J569" s="20">
        <f t="shared" si="341"/>
        <v>2020000</v>
      </c>
      <c r="K569" s="20">
        <f t="shared" si="320"/>
        <v>0</v>
      </c>
      <c r="L569" s="20">
        <f t="shared" ref="L569:O569" si="342">L570+L571+L572+L573+L574+L575+L576</f>
        <v>0</v>
      </c>
      <c r="M569" s="20">
        <f t="shared" si="342"/>
        <v>0</v>
      </c>
      <c r="N569" s="20">
        <f t="shared" si="342"/>
        <v>0</v>
      </c>
      <c r="O569" s="20">
        <f t="shared" si="342"/>
        <v>0</v>
      </c>
      <c r="P569" s="5" t="s">
        <v>159</v>
      </c>
      <c r="Q569" s="5" t="s">
        <v>161</v>
      </c>
      <c r="R569" s="33">
        <f t="shared" si="321"/>
        <v>0</v>
      </c>
      <c r="S569" s="36">
        <f t="shared" si="303"/>
        <v>0</v>
      </c>
    </row>
    <row r="570" spans="1:19" ht="19.5" hidden="1" thickTop="1" thickBot="1" x14ac:dyDescent="0.3">
      <c r="A570" s="3" t="str">
        <f t="shared" si="302"/>
        <v>b</v>
      </c>
      <c r="B570" s="1" t="s">
        <v>1</v>
      </c>
      <c r="C570" s="7" t="s">
        <v>3</v>
      </c>
      <c r="D570" s="16">
        <v>0</v>
      </c>
      <c r="E570" s="16">
        <v>0</v>
      </c>
      <c r="F570" s="20">
        <f t="shared" si="319"/>
        <v>0</v>
      </c>
      <c r="G570" s="20"/>
      <c r="H570" s="20"/>
      <c r="I570" s="20"/>
      <c r="J570" s="20"/>
      <c r="K570" s="20">
        <f t="shared" si="320"/>
        <v>0</v>
      </c>
      <c r="L570" s="20"/>
      <c r="M570" s="20"/>
      <c r="N570" s="20"/>
      <c r="O570" s="20"/>
      <c r="P570" s="5" t="s">
        <v>159</v>
      </c>
      <c r="Q570" s="5" t="s">
        <v>161</v>
      </c>
      <c r="R570" s="33">
        <f t="shared" si="321"/>
        <v>0</v>
      </c>
      <c r="S570" s="36">
        <f t="shared" si="303"/>
        <v>0</v>
      </c>
    </row>
    <row r="571" spans="1:19" ht="19.5" thickTop="1" thickBot="1" x14ac:dyDescent="0.3">
      <c r="A571" s="3" t="str">
        <f t="shared" si="302"/>
        <v>a</v>
      </c>
      <c r="B571" s="1" t="s">
        <v>1</v>
      </c>
      <c r="C571" s="7" t="s">
        <v>4</v>
      </c>
      <c r="D571" s="16">
        <v>14200000</v>
      </c>
      <c r="E571" s="16">
        <v>0</v>
      </c>
      <c r="F571" s="20">
        <f t="shared" si="319"/>
        <v>14200000</v>
      </c>
      <c r="G571" s="20">
        <v>4000000</v>
      </c>
      <c r="H571" s="20">
        <v>6200000</v>
      </c>
      <c r="I571" s="20">
        <v>2000000</v>
      </c>
      <c r="J571" s="20">
        <v>2000000</v>
      </c>
      <c r="K571" s="20">
        <f t="shared" si="320"/>
        <v>0</v>
      </c>
      <c r="L571" s="20"/>
      <c r="M571" s="20"/>
      <c r="N571" s="20"/>
      <c r="O571" s="20"/>
      <c r="P571" s="5" t="s">
        <v>159</v>
      </c>
      <c r="Q571" s="5" t="s">
        <v>161</v>
      </c>
      <c r="R571" s="33">
        <f t="shared" si="321"/>
        <v>0</v>
      </c>
      <c r="S571" s="36">
        <f t="shared" si="303"/>
        <v>0</v>
      </c>
    </row>
    <row r="572" spans="1:19" ht="19.5" hidden="1" thickTop="1" thickBot="1" x14ac:dyDescent="0.3">
      <c r="A572" s="3" t="str">
        <f t="shared" si="302"/>
        <v>b</v>
      </c>
      <c r="B572" s="1" t="s">
        <v>1</v>
      </c>
      <c r="C572" s="7" t="s">
        <v>5</v>
      </c>
      <c r="D572" s="16">
        <v>0</v>
      </c>
      <c r="E572" s="16">
        <v>0</v>
      </c>
      <c r="F572" s="20">
        <f t="shared" si="319"/>
        <v>0</v>
      </c>
      <c r="G572" s="20"/>
      <c r="H572" s="20"/>
      <c r="I572" s="20"/>
      <c r="J572" s="20"/>
      <c r="K572" s="20">
        <f t="shared" si="320"/>
        <v>0</v>
      </c>
      <c r="L572" s="20"/>
      <c r="M572" s="20"/>
      <c r="N572" s="20"/>
      <c r="O572" s="20"/>
      <c r="P572" s="5" t="s">
        <v>159</v>
      </c>
      <c r="Q572" s="5" t="s">
        <v>161</v>
      </c>
      <c r="R572" s="33">
        <f t="shared" si="321"/>
        <v>0</v>
      </c>
      <c r="S572" s="36">
        <f t="shared" si="303"/>
        <v>0</v>
      </c>
    </row>
    <row r="573" spans="1:19" ht="19.5" hidden="1" thickTop="1" thickBot="1" x14ac:dyDescent="0.3">
      <c r="A573" s="3" t="str">
        <f t="shared" si="302"/>
        <v>b</v>
      </c>
      <c r="B573" s="1" t="s">
        <v>1</v>
      </c>
      <c r="C573" s="7" t="s">
        <v>6</v>
      </c>
      <c r="D573" s="16">
        <v>0</v>
      </c>
      <c r="E573" s="16">
        <v>0</v>
      </c>
      <c r="F573" s="20">
        <f t="shared" si="319"/>
        <v>0</v>
      </c>
      <c r="G573" s="20"/>
      <c r="H573" s="20"/>
      <c r="I573" s="20"/>
      <c r="J573" s="20"/>
      <c r="K573" s="20">
        <f t="shared" si="320"/>
        <v>0</v>
      </c>
      <c r="L573" s="20"/>
      <c r="M573" s="20"/>
      <c r="N573" s="20"/>
      <c r="O573" s="20"/>
      <c r="P573" s="5" t="s">
        <v>159</v>
      </c>
      <c r="Q573" s="5" t="s">
        <v>161</v>
      </c>
      <c r="R573" s="33">
        <f t="shared" si="321"/>
        <v>0</v>
      </c>
      <c r="S573" s="36">
        <f t="shared" si="303"/>
        <v>0</v>
      </c>
    </row>
    <row r="574" spans="1:19" ht="19.5" hidden="1" thickTop="1" thickBot="1" x14ac:dyDescent="0.3">
      <c r="A574" s="3" t="str">
        <f t="shared" si="302"/>
        <v>b</v>
      </c>
      <c r="B574" s="1" t="s">
        <v>1</v>
      </c>
      <c r="C574" s="7" t="s">
        <v>7</v>
      </c>
      <c r="D574" s="16">
        <v>0</v>
      </c>
      <c r="E574" s="16">
        <v>0</v>
      </c>
      <c r="F574" s="20">
        <f t="shared" si="319"/>
        <v>0</v>
      </c>
      <c r="G574" s="20"/>
      <c r="H574" s="20"/>
      <c r="I574" s="20"/>
      <c r="J574" s="20"/>
      <c r="K574" s="20">
        <f t="shared" si="320"/>
        <v>0</v>
      </c>
      <c r="L574" s="20"/>
      <c r="M574" s="20"/>
      <c r="N574" s="20"/>
      <c r="O574" s="20"/>
      <c r="P574" s="5" t="s">
        <v>159</v>
      </c>
      <c r="Q574" s="5" t="s">
        <v>161</v>
      </c>
      <c r="R574" s="33">
        <f t="shared" si="321"/>
        <v>0</v>
      </c>
      <c r="S574" s="36">
        <f t="shared" si="303"/>
        <v>0</v>
      </c>
    </row>
    <row r="575" spans="1:19" ht="19.5" thickTop="1" thickBot="1" x14ac:dyDescent="0.3">
      <c r="A575" s="3" t="str">
        <f t="shared" si="302"/>
        <v>a</v>
      </c>
      <c r="B575" s="1" t="s">
        <v>1</v>
      </c>
      <c r="C575" s="7" t="s">
        <v>8</v>
      </c>
      <c r="D575" s="16">
        <v>80000</v>
      </c>
      <c r="E575" s="16">
        <v>0</v>
      </c>
      <c r="F575" s="20">
        <f t="shared" si="319"/>
        <v>80000</v>
      </c>
      <c r="G575" s="20">
        <v>20000</v>
      </c>
      <c r="H575" s="20">
        <v>20000</v>
      </c>
      <c r="I575" s="20">
        <v>20000</v>
      </c>
      <c r="J575" s="20">
        <v>20000</v>
      </c>
      <c r="K575" s="20">
        <f t="shared" si="320"/>
        <v>0</v>
      </c>
      <c r="L575" s="20"/>
      <c r="M575" s="20"/>
      <c r="N575" s="20"/>
      <c r="O575" s="20"/>
      <c r="P575" s="5" t="s">
        <v>159</v>
      </c>
      <c r="Q575" s="5" t="s">
        <v>161</v>
      </c>
      <c r="R575" s="33">
        <f t="shared" si="321"/>
        <v>0</v>
      </c>
      <c r="S575" s="36">
        <f t="shared" si="303"/>
        <v>0</v>
      </c>
    </row>
    <row r="576" spans="1:19" ht="19.5" hidden="1" thickTop="1" thickBot="1" x14ac:dyDescent="0.3">
      <c r="A576" s="3" t="str">
        <f t="shared" si="302"/>
        <v>b</v>
      </c>
      <c r="B576" s="1" t="s">
        <v>1</v>
      </c>
      <c r="C576" s="7" t="s">
        <v>9</v>
      </c>
      <c r="D576" s="16">
        <v>0</v>
      </c>
      <c r="E576" s="16">
        <v>0</v>
      </c>
      <c r="F576" s="20">
        <f t="shared" si="319"/>
        <v>0</v>
      </c>
      <c r="G576" s="20"/>
      <c r="H576" s="20"/>
      <c r="I576" s="20"/>
      <c r="J576" s="20"/>
      <c r="K576" s="20">
        <f t="shared" si="320"/>
        <v>0</v>
      </c>
      <c r="L576" s="20"/>
      <c r="M576" s="20"/>
      <c r="N576" s="20"/>
      <c r="O576" s="20"/>
      <c r="P576" s="5" t="s">
        <v>159</v>
      </c>
      <c r="Q576" s="5" t="s">
        <v>161</v>
      </c>
      <c r="R576" s="33">
        <f t="shared" si="321"/>
        <v>0</v>
      </c>
      <c r="S576" s="36">
        <f t="shared" si="303"/>
        <v>0</v>
      </c>
    </row>
    <row r="577" spans="1:19" ht="19.5" hidden="1" thickTop="1" thickBot="1" x14ac:dyDescent="0.3">
      <c r="A577" s="3" t="str">
        <f t="shared" si="302"/>
        <v>b</v>
      </c>
      <c r="B577" s="1" t="s">
        <v>1</v>
      </c>
      <c r="C577" s="7" t="s">
        <v>10</v>
      </c>
      <c r="D577" s="16">
        <v>0</v>
      </c>
      <c r="E577" s="16">
        <v>0</v>
      </c>
      <c r="F577" s="20">
        <f t="shared" si="319"/>
        <v>0</v>
      </c>
      <c r="G577" s="20"/>
      <c r="H577" s="20"/>
      <c r="I577" s="20"/>
      <c r="J577" s="20"/>
      <c r="K577" s="20">
        <f t="shared" si="320"/>
        <v>0</v>
      </c>
      <c r="L577" s="20"/>
      <c r="M577" s="20"/>
      <c r="N577" s="20"/>
      <c r="O577" s="20"/>
      <c r="P577" s="5" t="s">
        <v>159</v>
      </c>
      <c r="Q577" s="5" t="s">
        <v>161</v>
      </c>
      <c r="R577" s="33">
        <f t="shared" si="321"/>
        <v>0</v>
      </c>
      <c r="S577" s="36">
        <f t="shared" si="303"/>
        <v>0</v>
      </c>
    </row>
    <row r="578" spans="1:19" ht="19.5" hidden="1" thickTop="1" thickBot="1" x14ac:dyDescent="0.3">
      <c r="A578" s="3" t="str">
        <f t="shared" si="302"/>
        <v>b</v>
      </c>
      <c r="B578" s="1" t="s">
        <v>1</v>
      </c>
      <c r="C578" s="7" t="s">
        <v>11</v>
      </c>
      <c r="D578" s="16">
        <v>0</v>
      </c>
      <c r="E578" s="16">
        <v>0</v>
      </c>
      <c r="F578" s="20">
        <f t="shared" si="319"/>
        <v>0</v>
      </c>
      <c r="G578" s="20"/>
      <c r="H578" s="20"/>
      <c r="I578" s="20"/>
      <c r="J578" s="20"/>
      <c r="K578" s="20">
        <f t="shared" si="320"/>
        <v>0</v>
      </c>
      <c r="L578" s="20"/>
      <c r="M578" s="20"/>
      <c r="N578" s="20"/>
      <c r="O578" s="20"/>
      <c r="P578" s="5" t="s">
        <v>159</v>
      </c>
      <c r="Q578" s="5" t="s">
        <v>161</v>
      </c>
      <c r="R578" s="33">
        <f t="shared" si="321"/>
        <v>0</v>
      </c>
      <c r="S578" s="36">
        <f t="shared" si="303"/>
        <v>0</v>
      </c>
    </row>
    <row r="579" spans="1:19" ht="19.5" hidden="1" thickTop="1" thickBot="1" x14ac:dyDescent="0.3">
      <c r="A579" s="3" t="str">
        <f t="shared" si="302"/>
        <v>b</v>
      </c>
      <c r="B579" s="1" t="s">
        <v>1</v>
      </c>
      <c r="C579" s="7" t="s">
        <v>12</v>
      </c>
      <c r="D579" s="16">
        <v>0</v>
      </c>
      <c r="E579" s="16">
        <v>0</v>
      </c>
      <c r="F579" s="20">
        <f t="shared" si="319"/>
        <v>0</v>
      </c>
      <c r="G579" s="20"/>
      <c r="H579" s="20"/>
      <c r="I579" s="20"/>
      <c r="J579" s="20"/>
      <c r="K579" s="20">
        <f t="shared" si="320"/>
        <v>0</v>
      </c>
      <c r="L579" s="20"/>
      <c r="M579" s="20"/>
      <c r="N579" s="20"/>
      <c r="O579" s="20"/>
      <c r="P579" s="5" t="s">
        <v>159</v>
      </c>
      <c r="Q579" s="5" t="s">
        <v>161</v>
      </c>
      <c r="R579" s="33">
        <f t="shared" si="321"/>
        <v>0</v>
      </c>
      <c r="S579" s="36">
        <f t="shared" si="303"/>
        <v>0</v>
      </c>
    </row>
    <row r="580" spans="1:19" ht="19.5" thickTop="1" thickBot="1" x14ac:dyDescent="0.3">
      <c r="A580" s="3" t="str">
        <f t="shared" si="302"/>
        <v>a</v>
      </c>
      <c r="B580" s="8" t="s">
        <v>90</v>
      </c>
      <c r="C580" s="9" t="s">
        <v>207</v>
      </c>
      <c r="D580" s="14">
        <f t="shared" ref="D580:E580" si="343">D581+D589+D590+D591</f>
        <v>1000000</v>
      </c>
      <c r="E580" s="14">
        <f t="shared" si="343"/>
        <v>0</v>
      </c>
      <c r="F580" s="19">
        <f t="shared" si="319"/>
        <v>1000000</v>
      </c>
      <c r="G580" s="19">
        <f t="shared" ref="G580:J580" si="344">G581+G589+G590+G591</f>
        <v>200000</v>
      </c>
      <c r="H580" s="19">
        <f t="shared" si="344"/>
        <v>300000</v>
      </c>
      <c r="I580" s="19">
        <f t="shared" si="344"/>
        <v>240000</v>
      </c>
      <c r="J580" s="19">
        <f t="shared" si="344"/>
        <v>260000</v>
      </c>
      <c r="K580" s="19">
        <f t="shared" si="320"/>
        <v>0</v>
      </c>
      <c r="L580" s="19">
        <f t="shared" ref="L580:O580" si="345">L581+L589+L590+L591</f>
        <v>0</v>
      </c>
      <c r="M580" s="19">
        <f t="shared" si="345"/>
        <v>0</v>
      </c>
      <c r="N580" s="19">
        <f t="shared" si="345"/>
        <v>0</v>
      </c>
      <c r="O580" s="19">
        <f t="shared" si="345"/>
        <v>0</v>
      </c>
      <c r="P580" s="5" t="s">
        <v>159</v>
      </c>
      <c r="Q580" s="5" t="s">
        <v>161</v>
      </c>
      <c r="R580" s="33">
        <f t="shared" si="321"/>
        <v>0</v>
      </c>
      <c r="S580" s="36">
        <f t="shared" si="303"/>
        <v>0</v>
      </c>
    </row>
    <row r="581" spans="1:19" ht="19.5" thickTop="1" thickBot="1" x14ac:dyDescent="0.3">
      <c r="A581" s="3" t="str">
        <f t="shared" ref="A581:A644" si="346">IF((D581+F581+G581+H581+J581+I581)&gt;0,"a","b")</f>
        <v>a</v>
      </c>
      <c r="B581" s="1" t="s">
        <v>1</v>
      </c>
      <c r="C581" s="7" t="s">
        <v>2</v>
      </c>
      <c r="D581" s="15">
        <f t="shared" ref="D581:E581" si="347">D582+D583+D584+D585+D586+D587+D588</f>
        <v>1000000</v>
      </c>
      <c r="E581" s="15">
        <f t="shared" si="347"/>
        <v>0</v>
      </c>
      <c r="F581" s="20">
        <f t="shared" si="319"/>
        <v>1000000</v>
      </c>
      <c r="G581" s="20">
        <f t="shared" ref="G581:J581" si="348">G582+G583+G584+G585+G586+G587+G588</f>
        <v>200000</v>
      </c>
      <c r="H581" s="20">
        <f t="shared" si="348"/>
        <v>300000</v>
      </c>
      <c r="I581" s="20">
        <f t="shared" si="348"/>
        <v>240000</v>
      </c>
      <c r="J581" s="20">
        <f t="shared" si="348"/>
        <v>260000</v>
      </c>
      <c r="K581" s="20">
        <f t="shared" si="320"/>
        <v>0</v>
      </c>
      <c r="L581" s="20">
        <f t="shared" ref="L581:O581" si="349">L582+L583+L584+L585+L586+L587+L588</f>
        <v>0</v>
      </c>
      <c r="M581" s="20">
        <f t="shared" si="349"/>
        <v>0</v>
      </c>
      <c r="N581" s="20">
        <f t="shared" si="349"/>
        <v>0</v>
      </c>
      <c r="O581" s="20">
        <f t="shared" si="349"/>
        <v>0</v>
      </c>
      <c r="P581" s="5" t="s">
        <v>159</v>
      </c>
      <c r="Q581" s="5" t="s">
        <v>161</v>
      </c>
      <c r="R581" s="33">
        <f t="shared" si="321"/>
        <v>0</v>
      </c>
      <c r="S581" s="36">
        <f t="shared" ref="S581:S644" si="350">E581-K581</f>
        <v>0</v>
      </c>
    </row>
    <row r="582" spans="1:19" ht="19.5" hidden="1" thickTop="1" thickBot="1" x14ac:dyDescent="0.3">
      <c r="A582" s="3" t="str">
        <f t="shared" si="346"/>
        <v>b</v>
      </c>
      <c r="B582" s="1" t="s">
        <v>1</v>
      </c>
      <c r="C582" s="7" t="s">
        <v>3</v>
      </c>
      <c r="D582" s="16">
        <v>0</v>
      </c>
      <c r="E582" s="16">
        <v>0</v>
      </c>
      <c r="F582" s="22">
        <f t="shared" si="319"/>
        <v>0</v>
      </c>
      <c r="G582" s="22"/>
      <c r="H582" s="22"/>
      <c r="I582" s="21"/>
      <c r="J582" s="22"/>
      <c r="K582" s="22">
        <f t="shared" si="320"/>
        <v>0</v>
      </c>
      <c r="L582" s="22"/>
      <c r="M582" s="22"/>
      <c r="N582" s="21"/>
      <c r="O582" s="22"/>
      <c r="Q582" s="5" t="s">
        <v>161</v>
      </c>
      <c r="R582" s="33">
        <f t="shared" si="321"/>
        <v>0</v>
      </c>
      <c r="S582" s="36">
        <f t="shared" si="350"/>
        <v>0</v>
      </c>
    </row>
    <row r="583" spans="1:19" ht="19.5" thickTop="1" thickBot="1" x14ac:dyDescent="0.3">
      <c r="A583" s="3" t="str">
        <f t="shared" si="346"/>
        <v>a</v>
      </c>
      <c r="B583" s="1" t="s">
        <v>1</v>
      </c>
      <c r="C583" s="7" t="s">
        <v>4</v>
      </c>
      <c r="D583" s="16">
        <v>1000000</v>
      </c>
      <c r="E583" s="16">
        <v>0</v>
      </c>
      <c r="F583" s="22">
        <f t="shared" si="319"/>
        <v>1000000</v>
      </c>
      <c r="G583" s="22">
        <v>200000</v>
      </c>
      <c r="H583" s="22">
        <v>300000</v>
      </c>
      <c r="I583" s="21">
        <v>240000</v>
      </c>
      <c r="J583" s="22">
        <v>260000</v>
      </c>
      <c r="K583" s="22">
        <f t="shared" si="320"/>
        <v>0</v>
      </c>
      <c r="L583" s="22"/>
      <c r="M583" s="22"/>
      <c r="N583" s="21"/>
      <c r="O583" s="22"/>
      <c r="Q583" s="5" t="s">
        <v>161</v>
      </c>
      <c r="R583" s="33">
        <f t="shared" si="321"/>
        <v>0</v>
      </c>
      <c r="S583" s="36">
        <f t="shared" si="350"/>
        <v>0</v>
      </c>
    </row>
    <row r="584" spans="1:19" ht="19.5" hidden="1" thickTop="1" thickBot="1" x14ac:dyDescent="0.3">
      <c r="A584" s="3" t="str">
        <f t="shared" si="346"/>
        <v>b</v>
      </c>
      <c r="B584" s="1" t="s">
        <v>1</v>
      </c>
      <c r="C584" s="7" t="s">
        <v>5</v>
      </c>
      <c r="D584" s="16">
        <v>0</v>
      </c>
      <c r="E584" s="16">
        <v>0</v>
      </c>
      <c r="F584" s="22">
        <f t="shared" si="319"/>
        <v>0</v>
      </c>
      <c r="G584" s="22"/>
      <c r="H584" s="22"/>
      <c r="I584" s="21"/>
      <c r="J584" s="22"/>
      <c r="K584" s="22">
        <f t="shared" si="320"/>
        <v>0</v>
      </c>
      <c r="L584" s="22"/>
      <c r="M584" s="22"/>
      <c r="N584" s="21"/>
      <c r="O584" s="22"/>
      <c r="Q584" s="5" t="s">
        <v>161</v>
      </c>
      <c r="R584" s="33">
        <f t="shared" si="321"/>
        <v>0</v>
      </c>
      <c r="S584" s="36">
        <f t="shared" si="350"/>
        <v>0</v>
      </c>
    </row>
    <row r="585" spans="1:19" ht="19.5" hidden="1" thickTop="1" thickBot="1" x14ac:dyDescent="0.3">
      <c r="A585" s="3" t="str">
        <f t="shared" si="346"/>
        <v>b</v>
      </c>
      <c r="B585" s="1" t="s">
        <v>1</v>
      </c>
      <c r="C585" s="7" t="s">
        <v>6</v>
      </c>
      <c r="D585" s="16">
        <v>0</v>
      </c>
      <c r="E585" s="16">
        <v>0</v>
      </c>
      <c r="F585" s="22">
        <f t="shared" si="319"/>
        <v>0</v>
      </c>
      <c r="G585" s="22"/>
      <c r="H585" s="22"/>
      <c r="I585" s="21"/>
      <c r="J585" s="22"/>
      <c r="K585" s="22">
        <f t="shared" si="320"/>
        <v>0</v>
      </c>
      <c r="L585" s="22"/>
      <c r="M585" s="22"/>
      <c r="N585" s="21"/>
      <c r="O585" s="22"/>
      <c r="Q585" s="5" t="s">
        <v>161</v>
      </c>
      <c r="R585" s="33">
        <f t="shared" si="321"/>
        <v>0</v>
      </c>
      <c r="S585" s="36">
        <f t="shared" si="350"/>
        <v>0</v>
      </c>
    </row>
    <row r="586" spans="1:19" ht="19.5" hidden="1" thickTop="1" thickBot="1" x14ac:dyDescent="0.3">
      <c r="A586" s="3" t="str">
        <f t="shared" si="346"/>
        <v>b</v>
      </c>
      <c r="B586" s="1" t="s">
        <v>1</v>
      </c>
      <c r="C586" s="7" t="s">
        <v>7</v>
      </c>
      <c r="D586" s="16">
        <v>0</v>
      </c>
      <c r="E586" s="16">
        <v>0</v>
      </c>
      <c r="F586" s="22">
        <f t="shared" si="319"/>
        <v>0</v>
      </c>
      <c r="G586" s="22"/>
      <c r="H586" s="22"/>
      <c r="I586" s="21"/>
      <c r="J586" s="22"/>
      <c r="K586" s="22">
        <f t="shared" si="320"/>
        <v>0</v>
      </c>
      <c r="L586" s="22"/>
      <c r="M586" s="22"/>
      <c r="N586" s="21"/>
      <c r="O586" s="22"/>
      <c r="Q586" s="5" t="s">
        <v>161</v>
      </c>
      <c r="R586" s="33">
        <f t="shared" si="321"/>
        <v>0</v>
      </c>
      <c r="S586" s="36">
        <f t="shared" si="350"/>
        <v>0</v>
      </c>
    </row>
    <row r="587" spans="1:19" ht="19.5" hidden="1" thickTop="1" thickBot="1" x14ac:dyDescent="0.3">
      <c r="A587" s="3" t="str">
        <f t="shared" si="346"/>
        <v>b</v>
      </c>
      <c r="B587" s="1" t="s">
        <v>1</v>
      </c>
      <c r="C587" s="7" t="s">
        <v>8</v>
      </c>
      <c r="D587" s="16">
        <v>0</v>
      </c>
      <c r="E587" s="16">
        <v>0</v>
      </c>
      <c r="F587" s="22">
        <f t="shared" si="319"/>
        <v>0</v>
      </c>
      <c r="G587" s="22"/>
      <c r="H587" s="22"/>
      <c r="I587" s="21"/>
      <c r="J587" s="22"/>
      <c r="K587" s="22">
        <f t="shared" si="320"/>
        <v>0</v>
      </c>
      <c r="L587" s="22"/>
      <c r="M587" s="22"/>
      <c r="N587" s="21"/>
      <c r="O587" s="22"/>
      <c r="Q587" s="5" t="s">
        <v>161</v>
      </c>
      <c r="R587" s="33">
        <f t="shared" si="321"/>
        <v>0</v>
      </c>
      <c r="S587" s="36">
        <f t="shared" si="350"/>
        <v>0</v>
      </c>
    </row>
    <row r="588" spans="1:19" ht="19.5" hidden="1" thickTop="1" thickBot="1" x14ac:dyDescent="0.3">
      <c r="A588" s="3" t="str">
        <f t="shared" si="346"/>
        <v>b</v>
      </c>
      <c r="B588" s="1" t="s">
        <v>1</v>
      </c>
      <c r="C588" s="7" t="s">
        <v>9</v>
      </c>
      <c r="D588" s="16">
        <v>0</v>
      </c>
      <c r="E588" s="16">
        <v>0</v>
      </c>
      <c r="F588" s="22">
        <f t="shared" si="319"/>
        <v>0</v>
      </c>
      <c r="G588" s="22"/>
      <c r="H588" s="22"/>
      <c r="I588" s="21"/>
      <c r="J588" s="22"/>
      <c r="K588" s="22">
        <f t="shared" si="320"/>
        <v>0</v>
      </c>
      <c r="L588" s="22"/>
      <c r="M588" s="22"/>
      <c r="N588" s="21"/>
      <c r="O588" s="22"/>
      <c r="Q588" s="5" t="s">
        <v>161</v>
      </c>
      <c r="R588" s="33">
        <f t="shared" si="321"/>
        <v>0</v>
      </c>
      <c r="S588" s="36">
        <f t="shared" si="350"/>
        <v>0</v>
      </c>
    </row>
    <row r="589" spans="1:19" ht="19.5" hidden="1" thickTop="1" thickBot="1" x14ac:dyDescent="0.3">
      <c r="A589" s="3" t="str">
        <f t="shared" si="346"/>
        <v>b</v>
      </c>
      <c r="B589" s="1" t="s">
        <v>1</v>
      </c>
      <c r="C589" s="7" t="s">
        <v>10</v>
      </c>
      <c r="D589" s="16">
        <v>0</v>
      </c>
      <c r="E589" s="16">
        <v>0</v>
      </c>
      <c r="F589" s="22">
        <f t="shared" si="319"/>
        <v>0</v>
      </c>
      <c r="G589" s="22"/>
      <c r="H589" s="22"/>
      <c r="I589" s="21"/>
      <c r="J589" s="22"/>
      <c r="K589" s="22">
        <f t="shared" si="320"/>
        <v>0</v>
      </c>
      <c r="L589" s="22"/>
      <c r="M589" s="22"/>
      <c r="N589" s="21"/>
      <c r="O589" s="22"/>
      <c r="Q589" s="5" t="s">
        <v>161</v>
      </c>
      <c r="R589" s="33">
        <f t="shared" si="321"/>
        <v>0</v>
      </c>
      <c r="S589" s="36">
        <f t="shared" si="350"/>
        <v>0</v>
      </c>
    </row>
    <row r="590" spans="1:19" ht="19.5" hidden="1" thickTop="1" thickBot="1" x14ac:dyDescent="0.3">
      <c r="A590" s="3" t="str">
        <f t="shared" si="346"/>
        <v>b</v>
      </c>
      <c r="B590" s="1" t="s">
        <v>1</v>
      </c>
      <c r="C590" s="7" t="s">
        <v>11</v>
      </c>
      <c r="D590" s="16">
        <v>0</v>
      </c>
      <c r="E590" s="16">
        <v>0</v>
      </c>
      <c r="F590" s="22">
        <f t="shared" si="319"/>
        <v>0</v>
      </c>
      <c r="G590" s="22"/>
      <c r="H590" s="22"/>
      <c r="I590" s="21"/>
      <c r="J590" s="22"/>
      <c r="K590" s="22">
        <f t="shared" si="320"/>
        <v>0</v>
      </c>
      <c r="L590" s="22"/>
      <c r="M590" s="22"/>
      <c r="N590" s="21"/>
      <c r="O590" s="22"/>
      <c r="Q590" s="5" t="s">
        <v>161</v>
      </c>
      <c r="R590" s="33">
        <f t="shared" si="321"/>
        <v>0</v>
      </c>
      <c r="S590" s="36">
        <f t="shared" si="350"/>
        <v>0</v>
      </c>
    </row>
    <row r="591" spans="1:19" ht="19.5" hidden="1" thickTop="1" thickBot="1" x14ac:dyDescent="0.3">
      <c r="A591" s="3" t="str">
        <f t="shared" si="346"/>
        <v>b</v>
      </c>
      <c r="B591" s="1" t="s">
        <v>1</v>
      </c>
      <c r="C591" s="7" t="s">
        <v>12</v>
      </c>
      <c r="D591" s="16">
        <v>0</v>
      </c>
      <c r="E591" s="16">
        <v>0</v>
      </c>
      <c r="F591" s="22">
        <f t="shared" si="319"/>
        <v>0</v>
      </c>
      <c r="G591" s="22"/>
      <c r="H591" s="22"/>
      <c r="I591" s="21"/>
      <c r="J591" s="22"/>
      <c r="K591" s="22">
        <f t="shared" si="320"/>
        <v>0</v>
      </c>
      <c r="L591" s="22"/>
      <c r="M591" s="22"/>
      <c r="N591" s="21"/>
      <c r="O591" s="22"/>
      <c r="Q591" s="5" t="s">
        <v>161</v>
      </c>
      <c r="R591" s="33">
        <f t="shared" si="321"/>
        <v>0</v>
      </c>
      <c r="S591" s="36">
        <f t="shared" si="350"/>
        <v>0</v>
      </c>
    </row>
    <row r="592" spans="1:19" ht="19.5" thickTop="1" thickBot="1" x14ac:dyDescent="0.3">
      <c r="A592" s="3" t="str">
        <f t="shared" si="346"/>
        <v>a</v>
      </c>
      <c r="B592" s="8" t="s">
        <v>91</v>
      </c>
      <c r="C592" s="9" t="s">
        <v>92</v>
      </c>
      <c r="D592" s="14">
        <f t="shared" ref="D592:E592" si="351">D593+D601+D602+D603</f>
        <v>1650000</v>
      </c>
      <c r="E592" s="14">
        <f t="shared" si="351"/>
        <v>0</v>
      </c>
      <c r="F592" s="19">
        <f t="shared" si="319"/>
        <v>1650000</v>
      </c>
      <c r="G592" s="19">
        <f t="shared" ref="G592:J592" si="352">G593+G601+G602+G603</f>
        <v>390000</v>
      </c>
      <c r="H592" s="19">
        <f t="shared" si="352"/>
        <v>420000</v>
      </c>
      <c r="I592" s="19">
        <f t="shared" si="352"/>
        <v>420000</v>
      </c>
      <c r="J592" s="19">
        <f t="shared" si="352"/>
        <v>420000</v>
      </c>
      <c r="K592" s="19">
        <f t="shared" si="320"/>
        <v>0</v>
      </c>
      <c r="L592" s="19">
        <f t="shared" ref="L592:O592" si="353">L593+L601+L602+L603</f>
        <v>0</v>
      </c>
      <c r="M592" s="19">
        <f t="shared" si="353"/>
        <v>0</v>
      </c>
      <c r="N592" s="19">
        <f t="shared" si="353"/>
        <v>0</v>
      </c>
      <c r="O592" s="19">
        <f t="shared" si="353"/>
        <v>0</v>
      </c>
      <c r="P592" s="5" t="s">
        <v>159</v>
      </c>
      <c r="Q592" s="5" t="s">
        <v>161</v>
      </c>
      <c r="R592" s="33">
        <f t="shared" si="321"/>
        <v>0</v>
      </c>
      <c r="S592" s="36">
        <f t="shared" si="350"/>
        <v>0</v>
      </c>
    </row>
    <row r="593" spans="1:19" ht="19.5" thickTop="1" thickBot="1" x14ac:dyDescent="0.3">
      <c r="A593" s="3" t="str">
        <f t="shared" si="346"/>
        <v>a</v>
      </c>
      <c r="B593" s="1" t="s">
        <v>1</v>
      </c>
      <c r="C593" s="7" t="s">
        <v>2</v>
      </c>
      <c r="D593" s="15">
        <f t="shared" ref="D593:E593" si="354">D594+D595+D596+D597+D598+D599+D600</f>
        <v>1650000</v>
      </c>
      <c r="E593" s="15">
        <f t="shared" si="354"/>
        <v>0</v>
      </c>
      <c r="F593" s="20">
        <f t="shared" si="319"/>
        <v>1650000</v>
      </c>
      <c r="G593" s="20">
        <f t="shared" ref="G593:J593" si="355">G594+G595+G596+G597+G598+G599+G600</f>
        <v>390000</v>
      </c>
      <c r="H593" s="20">
        <f t="shared" si="355"/>
        <v>420000</v>
      </c>
      <c r="I593" s="20">
        <f t="shared" si="355"/>
        <v>420000</v>
      </c>
      <c r="J593" s="20">
        <f t="shared" si="355"/>
        <v>420000</v>
      </c>
      <c r="K593" s="20">
        <f t="shared" si="320"/>
        <v>0</v>
      </c>
      <c r="L593" s="20">
        <f t="shared" ref="L593:O593" si="356">L594+L595+L596+L597+L598+L599+L600</f>
        <v>0</v>
      </c>
      <c r="M593" s="20">
        <f t="shared" si="356"/>
        <v>0</v>
      </c>
      <c r="N593" s="20">
        <f t="shared" si="356"/>
        <v>0</v>
      </c>
      <c r="O593" s="20">
        <f t="shared" si="356"/>
        <v>0</v>
      </c>
      <c r="P593" s="5" t="s">
        <v>159</v>
      </c>
      <c r="Q593" s="5" t="s">
        <v>161</v>
      </c>
      <c r="R593" s="33">
        <f t="shared" si="321"/>
        <v>0</v>
      </c>
      <c r="S593" s="36">
        <f t="shared" si="350"/>
        <v>0</v>
      </c>
    </row>
    <row r="594" spans="1:19" ht="19.5" hidden="1" thickTop="1" thickBot="1" x14ac:dyDescent="0.3">
      <c r="A594" s="3" t="str">
        <f t="shared" si="346"/>
        <v>b</v>
      </c>
      <c r="B594" s="1" t="s">
        <v>1</v>
      </c>
      <c r="C594" s="7" t="s">
        <v>3</v>
      </c>
      <c r="D594" s="16">
        <v>0</v>
      </c>
      <c r="E594" s="16">
        <v>0</v>
      </c>
      <c r="F594" s="22">
        <f t="shared" si="319"/>
        <v>0</v>
      </c>
      <c r="G594" s="22"/>
      <c r="H594" s="22"/>
      <c r="I594" s="21"/>
      <c r="J594" s="22"/>
      <c r="K594" s="22">
        <f t="shared" si="320"/>
        <v>0</v>
      </c>
      <c r="L594" s="22"/>
      <c r="M594" s="22"/>
      <c r="N594" s="21"/>
      <c r="O594" s="22"/>
      <c r="Q594" s="5" t="s">
        <v>161</v>
      </c>
      <c r="R594" s="33">
        <f t="shared" si="321"/>
        <v>0</v>
      </c>
      <c r="S594" s="36">
        <f t="shared" si="350"/>
        <v>0</v>
      </c>
    </row>
    <row r="595" spans="1:19" ht="19.5" thickTop="1" thickBot="1" x14ac:dyDescent="0.3">
      <c r="A595" s="3" t="str">
        <f t="shared" si="346"/>
        <v>a</v>
      </c>
      <c r="B595" s="1" t="s">
        <v>1</v>
      </c>
      <c r="C595" s="7" t="s">
        <v>4</v>
      </c>
      <c r="D595" s="16">
        <v>1650000</v>
      </c>
      <c r="E595" s="16">
        <v>0</v>
      </c>
      <c r="F595" s="22">
        <f t="shared" si="319"/>
        <v>1650000</v>
      </c>
      <c r="G595" s="22">
        <v>390000</v>
      </c>
      <c r="H595" s="22">
        <v>420000</v>
      </c>
      <c r="I595" s="21">
        <v>420000</v>
      </c>
      <c r="J595" s="22">
        <v>420000</v>
      </c>
      <c r="K595" s="22">
        <f t="shared" si="320"/>
        <v>0</v>
      </c>
      <c r="L595" s="22"/>
      <c r="M595" s="22"/>
      <c r="N595" s="21"/>
      <c r="O595" s="22"/>
      <c r="Q595" s="5" t="s">
        <v>161</v>
      </c>
      <c r="R595" s="33">
        <f t="shared" si="321"/>
        <v>0</v>
      </c>
      <c r="S595" s="36">
        <f t="shared" si="350"/>
        <v>0</v>
      </c>
    </row>
    <row r="596" spans="1:19" ht="19.5" hidden="1" thickTop="1" thickBot="1" x14ac:dyDescent="0.3">
      <c r="A596" s="3" t="str">
        <f t="shared" si="346"/>
        <v>b</v>
      </c>
      <c r="B596" s="1" t="s">
        <v>1</v>
      </c>
      <c r="C596" s="7" t="s">
        <v>5</v>
      </c>
      <c r="D596" s="16">
        <v>0</v>
      </c>
      <c r="E596" s="16">
        <v>0</v>
      </c>
      <c r="F596" s="22">
        <f t="shared" si="319"/>
        <v>0</v>
      </c>
      <c r="G596" s="22"/>
      <c r="H596" s="22"/>
      <c r="I596" s="21"/>
      <c r="J596" s="22"/>
      <c r="K596" s="22">
        <f t="shared" si="320"/>
        <v>0</v>
      </c>
      <c r="L596" s="22"/>
      <c r="M596" s="22"/>
      <c r="N596" s="21"/>
      <c r="O596" s="22"/>
      <c r="Q596" s="5" t="s">
        <v>161</v>
      </c>
      <c r="R596" s="33">
        <f t="shared" si="321"/>
        <v>0</v>
      </c>
      <c r="S596" s="36">
        <f t="shared" si="350"/>
        <v>0</v>
      </c>
    </row>
    <row r="597" spans="1:19" ht="19.5" hidden="1" thickTop="1" thickBot="1" x14ac:dyDescent="0.3">
      <c r="A597" s="3" t="str">
        <f t="shared" si="346"/>
        <v>b</v>
      </c>
      <c r="B597" s="1" t="s">
        <v>1</v>
      </c>
      <c r="C597" s="7" t="s">
        <v>6</v>
      </c>
      <c r="D597" s="16">
        <v>0</v>
      </c>
      <c r="E597" s="16">
        <v>0</v>
      </c>
      <c r="F597" s="22">
        <f t="shared" si="319"/>
        <v>0</v>
      </c>
      <c r="G597" s="22"/>
      <c r="H597" s="22"/>
      <c r="I597" s="21"/>
      <c r="J597" s="22"/>
      <c r="K597" s="22">
        <f t="shared" si="320"/>
        <v>0</v>
      </c>
      <c r="L597" s="22"/>
      <c r="M597" s="22"/>
      <c r="N597" s="21"/>
      <c r="O597" s="22"/>
      <c r="Q597" s="5" t="s">
        <v>161</v>
      </c>
      <c r="R597" s="33">
        <f t="shared" si="321"/>
        <v>0</v>
      </c>
      <c r="S597" s="36">
        <f t="shared" si="350"/>
        <v>0</v>
      </c>
    </row>
    <row r="598" spans="1:19" ht="19.5" hidden="1" thickTop="1" thickBot="1" x14ac:dyDescent="0.3">
      <c r="A598" s="3" t="str">
        <f t="shared" si="346"/>
        <v>b</v>
      </c>
      <c r="B598" s="1" t="s">
        <v>1</v>
      </c>
      <c r="C598" s="7" t="s">
        <v>7</v>
      </c>
      <c r="D598" s="16">
        <v>0</v>
      </c>
      <c r="E598" s="16">
        <v>0</v>
      </c>
      <c r="F598" s="22">
        <f t="shared" si="319"/>
        <v>0</v>
      </c>
      <c r="G598" s="22"/>
      <c r="H598" s="22"/>
      <c r="I598" s="21"/>
      <c r="J598" s="22"/>
      <c r="K598" s="22">
        <f t="shared" si="320"/>
        <v>0</v>
      </c>
      <c r="L598" s="22"/>
      <c r="M598" s="22"/>
      <c r="N598" s="21"/>
      <c r="O598" s="22"/>
      <c r="Q598" s="5" t="s">
        <v>161</v>
      </c>
      <c r="R598" s="33">
        <f t="shared" si="321"/>
        <v>0</v>
      </c>
      <c r="S598" s="36">
        <f t="shared" si="350"/>
        <v>0</v>
      </c>
    </row>
    <row r="599" spans="1:19" ht="19.5" hidden="1" thickTop="1" thickBot="1" x14ac:dyDescent="0.3">
      <c r="A599" s="3" t="str">
        <f t="shared" si="346"/>
        <v>b</v>
      </c>
      <c r="B599" s="1" t="s">
        <v>1</v>
      </c>
      <c r="C599" s="7" t="s">
        <v>8</v>
      </c>
      <c r="D599" s="16">
        <v>0</v>
      </c>
      <c r="E599" s="16">
        <v>0</v>
      </c>
      <c r="F599" s="22">
        <f t="shared" si="319"/>
        <v>0</v>
      </c>
      <c r="G599" s="22"/>
      <c r="H599" s="22"/>
      <c r="I599" s="21"/>
      <c r="J599" s="22"/>
      <c r="K599" s="22">
        <f t="shared" si="320"/>
        <v>0</v>
      </c>
      <c r="L599" s="22"/>
      <c r="M599" s="22"/>
      <c r="N599" s="21"/>
      <c r="O599" s="22"/>
      <c r="Q599" s="5" t="s">
        <v>161</v>
      </c>
      <c r="R599" s="33">
        <f t="shared" si="321"/>
        <v>0</v>
      </c>
      <c r="S599" s="36">
        <f t="shared" si="350"/>
        <v>0</v>
      </c>
    </row>
    <row r="600" spans="1:19" ht="19.5" hidden="1" thickTop="1" thickBot="1" x14ac:dyDescent="0.3">
      <c r="A600" s="3" t="str">
        <f t="shared" si="346"/>
        <v>b</v>
      </c>
      <c r="B600" s="1" t="s">
        <v>1</v>
      </c>
      <c r="C600" s="7" t="s">
        <v>9</v>
      </c>
      <c r="D600" s="16">
        <v>0</v>
      </c>
      <c r="E600" s="16">
        <v>0</v>
      </c>
      <c r="F600" s="22">
        <f t="shared" si="319"/>
        <v>0</v>
      </c>
      <c r="G600" s="22"/>
      <c r="H600" s="22"/>
      <c r="I600" s="21"/>
      <c r="J600" s="22"/>
      <c r="K600" s="22">
        <f t="shared" si="320"/>
        <v>0</v>
      </c>
      <c r="L600" s="22"/>
      <c r="M600" s="22"/>
      <c r="N600" s="21"/>
      <c r="O600" s="22"/>
      <c r="Q600" s="5" t="s">
        <v>161</v>
      </c>
      <c r="R600" s="33">
        <f t="shared" si="321"/>
        <v>0</v>
      </c>
      <c r="S600" s="36">
        <f t="shared" si="350"/>
        <v>0</v>
      </c>
    </row>
    <row r="601" spans="1:19" ht="19.5" hidden="1" thickTop="1" thickBot="1" x14ac:dyDescent="0.3">
      <c r="A601" s="3" t="str">
        <f t="shared" si="346"/>
        <v>b</v>
      </c>
      <c r="B601" s="1" t="s">
        <v>1</v>
      </c>
      <c r="C601" s="7" t="s">
        <v>10</v>
      </c>
      <c r="D601" s="16">
        <v>0</v>
      </c>
      <c r="E601" s="16">
        <v>0</v>
      </c>
      <c r="F601" s="22">
        <f t="shared" si="319"/>
        <v>0</v>
      </c>
      <c r="G601" s="22"/>
      <c r="H601" s="22"/>
      <c r="I601" s="21"/>
      <c r="J601" s="22"/>
      <c r="K601" s="22">
        <f t="shared" si="320"/>
        <v>0</v>
      </c>
      <c r="L601" s="22"/>
      <c r="M601" s="22"/>
      <c r="N601" s="21"/>
      <c r="O601" s="22"/>
      <c r="Q601" s="5" t="s">
        <v>161</v>
      </c>
      <c r="R601" s="33">
        <f t="shared" si="321"/>
        <v>0</v>
      </c>
      <c r="S601" s="36">
        <f t="shared" si="350"/>
        <v>0</v>
      </c>
    </row>
    <row r="602" spans="1:19" ht="19.5" hidden="1" thickTop="1" thickBot="1" x14ac:dyDescent="0.3">
      <c r="A602" s="3" t="str">
        <f t="shared" si="346"/>
        <v>b</v>
      </c>
      <c r="B602" s="1" t="s">
        <v>1</v>
      </c>
      <c r="C602" s="7" t="s">
        <v>11</v>
      </c>
      <c r="D602" s="16">
        <v>0</v>
      </c>
      <c r="E602" s="16">
        <v>0</v>
      </c>
      <c r="F602" s="22">
        <f t="shared" si="319"/>
        <v>0</v>
      </c>
      <c r="G602" s="22"/>
      <c r="H602" s="22"/>
      <c r="I602" s="21"/>
      <c r="J602" s="22"/>
      <c r="K602" s="22">
        <f t="shared" si="320"/>
        <v>0</v>
      </c>
      <c r="L602" s="22"/>
      <c r="M602" s="22"/>
      <c r="N602" s="21"/>
      <c r="O602" s="22"/>
      <c r="Q602" s="5" t="s">
        <v>161</v>
      </c>
      <c r="R602" s="33">
        <f t="shared" si="321"/>
        <v>0</v>
      </c>
      <c r="S602" s="36">
        <f t="shared" si="350"/>
        <v>0</v>
      </c>
    </row>
    <row r="603" spans="1:19" ht="19.5" hidden="1" thickTop="1" thickBot="1" x14ac:dyDescent="0.3">
      <c r="A603" s="3" t="str">
        <f t="shared" si="346"/>
        <v>b</v>
      </c>
      <c r="B603" s="1" t="s">
        <v>1</v>
      </c>
      <c r="C603" s="7" t="s">
        <v>12</v>
      </c>
      <c r="D603" s="16">
        <v>0</v>
      </c>
      <c r="E603" s="16">
        <v>0</v>
      </c>
      <c r="F603" s="22">
        <f t="shared" si="319"/>
        <v>0</v>
      </c>
      <c r="G603" s="22"/>
      <c r="H603" s="22"/>
      <c r="I603" s="21"/>
      <c r="J603" s="22"/>
      <c r="K603" s="22">
        <f t="shared" si="320"/>
        <v>0</v>
      </c>
      <c r="L603" s="22"/>
      <c r="M603" s="22"/>
      <c r="N603" s="21"/>
      <c r="O603" s="22"/>
      <c r="Q603" s="5" t="s">
        <v>161</v>
      </c>
      <c r="R603" s="33">
        <f t="shared" si="321"/>
        <v>0</v>
      </c>
      <c r="S603" s="36">
        <f t="shared" si="350"/>
        <v>0</v>
      </c>
    </row>
    <row r="604" spans="1:19" ht="31.5" thickTop="1" thickBot="1" x14ac:dyDescent="0.3">
      <c r="A604" s="3" t="str">
        <f t="shared" si="346"/>
        <v>a</v>
      </c>
      <c r="B604" s="8" t="s">
        <v>93</v>
      </c>
      <c r="C604" s="9" t="s">
        <v>94</v>
      </c>
      <c r="D604" s="14">
        <f t="shared" ref="D604:E604" si="357">D605+D613+D614+D615</f>
        <v>270000</v>
      </c>
      <c r="E604" s="14">
        <f t="shared" si="357"/>
        <v>0</v>
      </c>
      <c r="F604" s="19">
        <f t="shared" si="319"/>
        <v>270000</v>
      </c>
      <c r="G604" s="19">
        <f t="shared" ref="G604:J604" si="358">G605+G613+G614+G615</f>
        <v>67500</v>
      </c>
      <c r="H604" s="19">
        <f t="shared" si="358"/>
        <v>67500</v>
      </c>
      <c r="I604" s="19">
        <f t="shared" si="358"/>
        <v>67500</v>
      </c>
      <c r="J604" s="19">
        <f t="shared" si="358"/>
        <v>67500</v>
      </c>
      <c r="K604" s="19">
        <f t="shared" si="320"/>
        <v>0</v>
      </c>
      <c r="L604" s="19">
        <f t="shared" ref="L604:O604" si="359">L605+L613+L614+L615</f>
        <v>0</v>
      </c>
      <c r="M604" s="19">
        <f t="shared" si="359"/>
        <v>0</v>
      </c>
      <c r="N604" s="19">
        <f t="shared" si="359"/>
        <v>0</v>
      </c>
      <c r="O604" s="19">
        <f t="shared" si="359"/>
        <v>0</v>
      </c>
      <c r="P604" s="5" t="s">
        <v>159</v>
      </c>
      <c r="Q604" s="5" t="s">
        <v>161</v>
      </c>
      <c r="R604" s="33">
        <f t="shared" si="321"/>
        <v>0</v>
      </c>
      <c r="S604" s="36">
        <f t="shared" si="350"/>
        <v>0</v>
      </c>
    </row>
    <row r="605" spans="1:19" ht="19.5" thickTop="1" thickBot="1" x14ac:dyDescent="0.3">
      <c r="A605" s="3" t="str">
        <f t="shared" si="346"/>
        <v>a</v>
      </c>
      <c r="B605" s="1" t="s">
        <v>1</v>
      </c>
      <c r="C605" s="7" t="s">
        <v>2</v>
      </c>
      <c r="D605" s="15">
        <f t="shared" ref="D605:E605" si="360">D606+D607+D608+D609+D610+D611+D612</f>
        <v>270000</v>
      </c>
      <c r="E605" s="15">
        <f t="shared" si="360"/>
        <v>0</v>
      </c>
      <c r="F605" s="20">
        <f t="shared" ref="F605:F668" si="361">G605+H605+I605+J605</f>
        <v>270000</v>
      </c>
      <c r="G605" s="20">
        <f t="shared" ref="G605:J605" si="362">G606+G607+G608+G609+G610+G611+G612</f>
        <v>67500</v>
      </c>
      <c r="H605" s="20">
        <f t="shared" si="362"/>
        <v>67500</v>
      </c>
      <c r="I605" s="20">
        <f t="shared" si="362"/>
        <v>67500</v>
      </c>
      <c r="J605" s="20">
        <f t="shared" si="362"/>
        <v>67500</v>
      </c>
      <c r="K605" s="20">
        <f t="shared" ref="K605:K668" si="363">L605+M605+N605+O605</f>
        <v>0</v>
      </c>
      <c r="L605" s="20">
        <f t="shared" ref="L605:O605" si="364">L606+L607+L608+L609+L610+L611+L612</f>
        <v>0</v>
      </c>
      <c r="M605" s="20">
        <f t="shared" si="364"/>
        <v>0</v>
      </c>
      <c r="N605" s="20">
        <f t="shared" si="364"/>
        <v>0</v>
      </c>
      <c r="O605" s="20">
        <f t="shared" si="364"/>
        <v>0</v>
      </c>
      <c r="P605" s="5" t="s">
        <v>159</v>
      </c>
      <c r="Q605" s="5" t="s">
        <v>161</v>
      </c>
      <c r="R605" s="33">
        <f t="shared" ref="R605:R668" si="365">D605-F605</f>
        <v>0</v>
      </c>
      <c r="S605" s="36">
        <f t="shared" si="350"/>
        <v>0</v>
      </c>
    </row>
    <row r="606" spans="1:19" ht="19.5" hidden="1" thickTop="1" thickBot="1" x14ac:dyDescent="0.3">
      <c r="A606" s="3" t="str">
        <f t="shared" si="346"/>
        <v>b</v>
      </c>
      <c r="B606" s="1" t="s">
        <v>1</v>
      </c>
      <c r="C606" s="7" t="s">
        <v>3</v>
      </c>
      <c r="D606" s="16">
        <v>0</v>
      </c>
      <c r="E606" s="16">
        <v>0</v>
      </c>
      <c r="F606" s="22">
        <f t="shared" si="361"/>
        <v>0</v>
      </c>
      <c r="G606" s="22"/>
      <c r="H606" s="22"/>
      <c r="I606" s="21"/>
      <c r="J606" s="22"/>
      <c r="K606" s="22">
        <f t="shared" si="363"/>
        <v>0</v>
      </c>
      <c r="L606" s="22"/>
      <c r="M606" s="22"/>
      <c r="N606" s="21"/>
      <c r="O606" s="22"/>
      <c r="Q606" s="5" t="s">
        <v>161</v>
      </c>
      <c r="R606" s="33">
        <f t="shared" si="365"/>
        <v>0</v>
      </c>
      <c r="S606" s="36">
        <f t="shared" si="350"/>
        <v>0</v>
      </c>
    </row>
    <row r="607" spans="1:19" ht="19.5" thickTop="1" thickBot="1" x14ac:dyDescent="0.3">
      <c r="A607" s="3" t="str">
        <f t="shared" si="346"/>
        <v>a</v>
      </c>
      <c r="B607" s="1" t="s">
        <v>1</v>
      </c>
      <c r="C607" s="7" t="s">
        <v>4</v>
      </c>
      <c r="D607" s="16">
        <v>270000</v>
      </c>
      <c r="E607" s="16">
        <v>0</v>
      </c>
      <c r="F607" s="22">
        <f t="shared" si="361"/>
        <v>270000</v>
      </c>
      <c r="G607" s="22">
        <v>67500</v>
      </c>
      <c r="H607" s="22">
        <v>67500</v>
      </c>
      <c r="I607" s="22">
        <v>67500</v>
      </c>
      <c r="J607" s="22">
        <v>67500</v>
      </c>
      <c r="K607" s="22">
        <f t="shared" si="363"/>
        <v>0</v>
      </c>
      <c r="L607" s="22"/>
      <c r="M607" s="22"/>
      <c r="N607" s="22"/>
      <c r="O607" s="22"/>
      <c r="Q607" s="5" t="s">
        <v>161</v>
      </c>
      <c r="R607" s="33">
        <f t="shared" si="365"/>
        <v>0</v>
      </c>
      <c r="S607" s="36">
        <f t="shared" si="350"/>
        <v>0</v>
      </c>
    </row>
    <row r="608" spans="1:19" ht="19.5" hidden="1" thickTop="1" thickBot="1" x14ac:dyDescent="0.3">
      <c r="A608" s="3" t="str">
        <f t="shared" si="346"/>
        <v>b</v>
      </c>
      <c r="B608" s="1" t="s">
        <v>1</v>
      </c>
      <c r="C608" s="7" t="s">
        <v>5</v>
      </c>
      <c r="D608" s="16">
        <v>0</v>
      </c>
      <c r="E608" s="16">
        <v>0</v>
      </c>
      <c r="F608" s="22">
        <f t="shared" si="361"/>
        <v>0</v>
      </c>
      <c r="G608" s="22"/>
      <c r="H608" s="22"/>
      <c r="I608" s="21"/>
      <c r="J608" s="22"/>
      <c r="K608" s="22">
        <f t="shared" si="363"/>
        <v>0</v>
      </c>
      <c r="L608" s="22"/>
      <c r="M608" s="22"/>
      <c r="N608" s="21"/>
      <c r="O608" s="22"/>
      <c r="Q608" s="5" t="s">
        <v>161</v>
      </c>
      <c r="R608" s="33">
        <f t="shared" si="365"/>
        <v>0</v>
      </c>
      <c r="S608" s="36">
        <f t="shared" si="350"/>
        <v>0</v>
      </c>
    </row>
    <row r="609" spans="1:19" ht="19.5" hidden="1" thickTop="1" thickBot="1" x14ac:dyDescent="0.3">
      <c r="A609" s="3" t="str">
        <f t="shared" si="346"/>
        <v>b</v>
      </c>
      <c r="B609" s="1" t="s">
        <v>1</v>
      </c>
      <c r="C609" s="7" t="s">
        <v>6</v>
      </c>
      <c r="D609" s="16">
        <v>0</v>
      </c>
      <c r="E609" s="16">
        <v>0</v>
      </c>
      <c r="F609" s="22">
        <f t="shared" si="361"/>
        <v>0</v>
      </c>
      <c r="G609" s="22"/>
      <c r="H609" s="22"/>
      <c r="I609" s="21"/>
      <c r="J609" s="22"/>
      <c r="K609" s="22">
        <f t="shared" si="363"/>
        <v>0</v>
      </c>
      <c r="L609" s="22"/>
      <c r="M609" s="22"/>
      <c r="N609" s="21"/>
      <c r="O609" s="22"/>
      <c r="Q609" s="5" t="s">
        <v>161</v>
      </c>
      <c r="R609" s="33">
        <f t="shared" si="365"/>
        <v>0</v>
      </c>
      <c r="S609" s="36">
        <f t="shared" si="350"/>
        <v>0</v>
      </c>
    </row>
    <row r="610" spans="1:19" ht="19.5" hidden="1" thickTop="1" thickBot="1" x14ac:dyDescent="0.3">
      <c r="A610" s="3" t="str">
        <f t="shared" si="346"/>
        <v>b</v>
      </c>
      <c r="B610" s="1" t="s">
        <v>1</v>
      </c>
      <c r="C610" s="7" t="s">
        <v>7</v>
      </c>
      <c r="D610" s="16">
        <v>0</v>
      </c>
      <c r="E610" s="16">
        <v>0</v>
      </c>
      <c r="F610" s="22">
        <f t="shared" si="361"/>
        <v>0</v>
      </c>
      <c r="G610" s="22"/>
      <c r="H610" s="22"/>
      <c r="I610" s="21"/>
      <c r="J610" s="22"/>
      <c r="K610" s="22">
        <f t="shared" si="363"/>
        <v>0</v>
      </c>
      <c r="L610" s="22"/>
      <c r="M610" s="22"/>
      <c r="N610" s="21"/>
      <c r="O610" s="22"/>
      <c r="Q610" s="5" t="s">
        <v>161</v>
      </c>
      <c r="R610" s="33">
        <f t="shared" si="365"/>
        <v>0</v>
      </c>
      <c r="S610" s="36">
        <f t="shared" si="350"/>
        <v>0</v>
      </c>
    </row>
    <row r="611" spans="1:19" ht="19.5" hidden="1" thickTop="1" thickBot="1" x14ac:dyDescent="0.3">
      <c r="A611" s="3" t="str">
        <f t="shared" si="346"/>
        <v>b</v>
      </c>
      <c r="B611" s="1" t="s">
        <v>1</v>
      </c>
      <c r="C611" s="7" t="s">
        <v>8</v>
      </c>
      <c r="D611" s="16">
        <v>0</v>
      </c>
      <c r="E611" s="16">
        <v>0</v>
      </c>
      <c r="F611" s="22">
        <f t="shared" si="361"/>
        <v>0</v>
      </c>
      <c r="G611" s="22"/>
      <c r="H611" s="22"/>
      <c r="I611" s="21"/>
      <c r="J611" s="22"/>
      <c r="K611" s="22">
        <f t="shared" si="363"/>
        <v>0</v>
      </c>
      <c r="L611" s="22"/>
      <c r="M611" s="22"/>
      <c r="N611" s="21"/>
      <c r="O611" s="22"/>
      <c r="Q611" s="5" t="s">
        <v>161</v>
      </c>
      <c r="R611" s="33">
        <f t="shared" si="365"/>
        <v>0</v>
      </c>
      <c r="S611" s="36">
        <f t="shared" si="350"/>
        <v>0</v>
      </c>
    </row>
    <row r="612" spans="1:19" ht="19.5" hidden="1" thickTop="1" thickBot="1" x14ac:dyDescent="0.3">
      <c r="A612" s="3" t="str">
        <f t="shared" si="346"/>
        <v>b</v>
      </c>
      <c r="B612" s="1" t="s">
        <v>1</v>
      </c>
      <c r="C612" s="7" t="s">
        <v>9</v>
      </c>
      <c r="D612" s="16">
        <v>0</v>
      </c>
      <c r="E612" s="16">
        <v>0</v>
      </c>
      <c r="F612" s="22">
        <f t="shared" si="361"/>
        <v>0</v>
      </c>
      <c r="G612" s="22"/>
      <c r="H612" s="22"/>
      <c r="I612" s="21"/>
      <c r="J612" s="22"/>
      <c r="K612" s="22">
        <f t="shared" si="363"/>
        <v>0</v>
      </c>
      <c r="L612" s="22"/>
      <c r="M612" s="22"/>
      <c r="N612" s="21"/>
      <c r="O612" s="22"/>
      <c r="Q612" s="5" t="s">
        <v>161</v>
      </c>
      <c r="R612" s="33">
        <f t="shared" si="365"/>
        <v>0</v>
      </c>
      <c r="S612" s="36">
        <f t="shared" si="350"/>
        <v>0</v>
      </c>
    </row>
    <row r="613" spans="1:19" ht="19.5" hidden="1" thickTop="1" thickBot="1" x14ac:dyDescent="0.3">
      <c r="A613" s="3" t="str">
        <f t="shared" si="346"/>
        <v>b</v>
      </c>
      <c r="B613" s="1" t="s">
        <v>1</v>
      </c>
      <c r="C613" s="7" t="s">
        <v>10</v>
      </c>
      <c r="D613" s="16">
        <v>0</v>
      </c>
      <c r="E613" s="16">
        <v>0</v>
      </c>
      <c r="F613" s="22">
        <f t="shared" si="361"/>
        <v>0</v>
      </c>
      <c r="G613" s="22"/>
      <c r="H613" s="22"/>
      <c r="I613" s="21"/>
      <c r="J613" s="22"/>
      <c r="K613" s="22">
        <f t="shared" si="363"/>
        <v>0</v>
      </c>
      <c r="L613" s="22"/>
      <c r="M613" s="22"/>
      <c r="N613" s="21"/>
      <c r="O613" s="22"/>
      <c r="Q613" s="5" t="s">
        <v>161</v>
      </c>
      <c r="R613" s="33">
        <f t="shared" si="365"/>
        <v>0</v>
      </c>
      <c r="S613" s="36">
        <f t="shared" si="350"/>
        <v>0</v>
      </c>
    </row>
    <row r="614" spans="1:19" ht="19.5" hidden="1" thickTop="1" thickBot="1" x14ac:dyDescent="0.3">
      <c r="A614" s="3" t="str">
        <f t="shared" si="346"/>
        <v>b</v>
      </c>
      <c r="B614" s="1" t="s">
        <v>1</v>
      </c>
      <c r="C614" s="7" t="s">
        <v>11</v>
      </c>
      <c r="D614" s="16">
        <v>0</v>
      </c>
      <c r="E614" s="16">
        <v>0</v>
      </c>
      <c r="F614" s="22">
        <f t="shared" si="361"/>
        <v>0</v>
      </c>
      <c r="G614" s="22"/>
      <c r="H614" s="22"/>
      <c r="I614" s="21"/>
      <c r="J614" s="22"/>
      <c r="K614" s="22">
        <f t="shared" si="363"/>
        <v>0</v>
      </c>
      <c r="L614" s="22"/>
      <c r="M614" s="22"/>
      <c r="N614" s="21"/>
      <c r="O614" s="22"/>
      <c r="Q614" s="5" t="s">
        <v>161</v>
      </c>
      <c r="R614" s="33">
        <f t="shared" si="365"/>
        <v>0</v>
      </c>
      <c r="S614" s="36">
        <f t="shared" si="350"/>
        <v>0</v>
      </c>
    </row>
    <row r="615" spans="1:19" ht="19.5" hidden="1" thickTop="1" thickBot="1" x14ac:dyDescent="0.3">
      <c r="A615" s="3" t="str">
        <f t="shared" si="346"/>
        <v>b</v>
      </c>
      <c r="B615" s="1" t="s">
        <v>1</v>
      </c>
      <c r="C615" s="7" t="s">
        <v>12</v>
      </c>
      <c r="D615" s="16">
        <v>0</v>
      </c>
      <c r="E615" s="16">
        <v>0</v>
      </c>
      <c r="F615" s="22">
        <f t="shared" si="361"/>
        <v>0</v>
      </c>
      <c r="G615" s="22"/>
      <c r="H615" s="22"/>
      <c r="I615" s="21"/>
      <c r="J615" s="22"/>
      <c r="K615" s="22">
        <f t="shared" si="363"/>
        <v>0</v>
      </c>
      <c r="L615" s="22"/>
      <c r="M615" s="22"/>
      <c r="N615" s="21"/>
      <c r="O615" s="22"/>
      <c r="Q615" s="5" t="s">
        <v>161</v>
      </c>
      <c r="R615" s="33">
        <f t="shared" si="365"/>
        <v>0</v>
      </c>
      <c r="S615" s="36">
        <f t="shared" si="350"/>
        <v>0</v>
      </c>
    </row>
    <row r="616" spans="1:19" ht="31.5" thickTop="1" thickBot="1" x14ac:dyDescent="0.3">
      <c r="A616" s="3" t="str">
        <f t="shared" si="346"/>
        <v>a</v>
      </c>
      <c r="B616" s="8" t="s">
        <v>95</v>
      </c>
      <c r="C616" s="9" t="s">
        <v>96</v>
      </c>
      <c r="D616" s="14">
        <f t="shared" ref="D616:E616" si="366">D617+D625+D626+D627</f>
        <v>8000000</v>
      </c>
      <c r="E616" s="14">
        <f t="shared" si="366"/>
        <v>0</v>
      </c>
      <c r="F616" s="19">
        <f t="shared" si="361"/>
        <v>8000000</v>
      </c>
      <c r="G616" s="19">
        <f t="shared" ref="G616:J616" si="367">G617+G625+G626+G627</f>
        <v>1800000</v>
      </c>
      <c r="H616" s="19">
        <f t="shared" si="367"/>
        <v>2000000</v>
      </c>
      <c r="I616" s="19">
        <f t="shared" si="367"/>
        <v>2300000</v>
      </c>
      <c r="J616" s="19">
        <f t="shared" si="367"/>
        <v>1900000</v>
      </c>
      <c r="K616" s="19">
        <f t="shared" si="363"/>
        <v>0</v>
      </c>
      <c r="L616" s="19">
        <f t="shared" ref="L616:O616" si="368">L617+L625+L626+L627</f>
        <v>0</v>
      </c>
      <c r="M616" s="19">
        <f t="shared" si="368"/>
        <v>0</v>
      </c>
      <c r="N616" s="19">
        <f t="shared" si="368"/>
        <v>0</v>
      </c>
      <c r="O616" s="19">
        <f t="shared" si="368"/>
        <v>0</v>
      </c>
      <c r="P616" s="5" t="s">
        <v>159</v>
      </c>
      <c r="Q616" s="5" t="s">
        <v>169</v>
      </c>
      <c r="R616" s="33">
        <f t="shared" si="365"/>
        <v>0</v>
      </c>
      <c r="S616" s="36">
        <f t="shared" si="350"/>
        <v>0</v>
      </c>
    </row>
    <row r="617" spans="1:19" ht="19.5" thickTop="1" thickBot="1" x14ac:dyDescent="0.3">
      <c r="A617" s="3" t="str">
        <f t="shared" si="346"/>
        <v>a</v>
      </c>
      <c r="B617" s="1" t="s">
        <v>1</v>
      </c>
      <c r="C617" s="7" t="s">
        <v>2</v>
      </c>
      <c r="D617" s="15">
        <f t="shared" ref="D617:E617" si="369">D618+D619+D620+D621+D622+D623+D624</f>
        <v>8000000</v>
      </c>
      <c r="E617" s="15">
        <f t="shared" si="369"/>
        <v>0</v>
      </c>
      <c r="F617" s="20">
        <f t="shared" si="361"/>
        <v>8000000</v>
      </c>
      <c r="G617" s="20">
        <f t="shared" ref="G617:J617" si="370">G618+G619+G620+G621+G622+G623+G624</f>
        <v>1800000</v>
      </c>
      <c r="H617" s="20">
        <f t="shared" si="370"/>
        <v>2000000</v>
      </c>
      <c r="I617" s="20">
        <f t="shared" si="370"/>
        <v>2300000</v>
      </c>
      <c r="J617" s="20">
        <f t="shared" si="370"/>
        <v>1900000</v>
      </c>
      <c r="K617" s="20">
        <f t="shared" si="363"/>
        <v>0</v>
      </c>
      <c r="L617" s="20">
        <f t="shared" ref="L617:O617" si="371">L618+L619+L620+L621+L622+L623+L624</f>
        <v>0</v>
      </c>
      <c r="M617" s="20">
        <f t="shared" si="371"/>
        <v>0</v>
      </c>
      <c r="N617" s="20">
        <f t="shared" si="371"/>
        <v>0</v>
      </c>
      <c r="O617" s="20">
        <f t="shared" si="371"/>
        <v>0</v>
      </c>
      <c r="P617" s="5" t="s">
        <v>159</v>
      </c>
      <c r="Q617" s="5" t="s">
        <v>169</v>
      </c>
      <c r="R617" s="33">
        <f t="shared" si="365"/>
        <v>0</v>
      </c>
      <c r="S617" s="36">
        <f t="shared" si="350"/>
        <v>0</v>
      </c>
    </row>
    <row r="618" spans="1:19" ht="19.5" hidden="1" thickTop="1" thickBot="1" x14ac:dyDescent="0.3">
      <c r="A618" s="3" t="str">
        <f t="shared" si="346"/>
        <v>b</v>
      </c>
      <c r="B618" s="1" t="s">
        <v>1</v>
      </c>
      <c r="C618" s="7" t="s">
        <v>3</v>
      </c>
      <c r="D618" s="15">
        <f>D630+D642</f>
        <v>0</v>
      </c>
      <c r="E618" s="15">
        <f>E630+E642</f>
        <v>0</v>
      </c>
      <c r="F618" s="20">
        <f t="shared" si="361"/>
        <v>0</v>
      </c>
      <c r="G618" s="20">
        <f t="shared" ref="G618:J627" si="372">G630+G642</f>
        <v>0</v>
      </c>
      <c r="H618" s="20">
        <f t="shared" si="372"/>
        <v>0</v>
      </c>
      <c r="I618" s="20">
        <f t="shared" si="372"/>
        <v>0</v>
      </c>
      <c r="J618" s="20">
        <f t="shared" si="372"/>
        <v>0</v>
      </c>
      <c r="K618" s="20">
        <f t="shared" si="363"/>
        <v>0</v>
      </c>
      <c r="L618" s="20">
        <f t="shared" ref="L618:O627" si="373">L630+L642</f>
        <v>0</v>
      </c>
      <c r="M618" s="20">
        <f t="shared" si="373"/>
        <v>0</v>
      </c>
      <c r="N618" s="20">
        <f t="shared" si="373"/>
        <v>0</v>
      </c>
      <c r="O618" s="20">
        <f t="shared" si="373"/>
        <v>0</v>
      </c>
      <c r="P618" s="5" t="s">
        <v>159</v>
      </c>
      <c r="Q618" s="5" t="s">
        <v>169</v>
      </c>
      <c r="R618" s="33">
        <f t="shared" si="365"/>
        <v>0</v>
      </c>
      <c r="S618" s="36">
        <f t="shared" si="350"/>
        <v>0</v>
      </c>
    </row>
    <row r="619" spans="1:19" ht="19.5" hidden="1" thickTop="1" thickBot="1" x14ac:dyDescent="0.3">
      <c r="A619" s="3" t="str">
        <f t="shared" si="346"/>
        <v>b</v>
      </c>
      <c r="B619" s="1" t="s">
        <v>1</v>
      </c>
      <c r="C619" s="7" t="s">
        <v>4</v>
      </c>
      <c r="D619" s="15">
        <f t="shared" ref="D619:E627" si="374">D631+D643</f>
        <v>0</v>
      </c>
      <c r="E619" s="15">
        <f t="shared" si="374"/>
        <v>0</v>
      </c>
      <c r="F619" s="20">
        <f t="shared" si="361"/>
        <v>0</v>
      </c>
      <c r="G619" s="20">
        <f t="shared" si="372"/>
        <v>0</v>
      </c>
      <c r="H619" s="20">
        <f t="shared" si="372"/>
        <v>0</v>
      </c>
      <c r="I619" s="20">
        <f t="shared" si="372"/>
        <v>0</v>
      </c>
      <c r="J619" s="20">
        <f t="shared" si="372"/>
        <v>0</v>
      </c>
      <c r="K619" s="20">
        <f t="shared" si="363"/>
        <v>0</v>
      </c>
      <c r="L619" s="20">
        <f t="shared" si="373"/>
        <v>0</v>
      </c>
      <c r="M619" s="20">
        <f t="shared" si="373"/>
        <v>0</v>
      </c>
      <c r="N619" s="20">
        <f t="shared" si="373"/>
        <v>0</v>
      </c>
      <c r="O619" s="20">
        <f t="shared" si="373"/>
        <v>0</v>
      </c>
      <c r="P619" s="5" t="s">
        <v>159</v>
      </c>
      <c r="Q619" s="5" t="s">
        <v>169</v>
      </c>
      <c r="R619" s="33">
        <f t="shared" si="365"/>
        <v>0</v>
      </c>
      <c r="S619" s="36">
        <f t="shared" si="350"/>
        <v>0</v>
      </c>
    </row>
    <row r="620" spans="1:19" ht="19.5" hidden="1" thickTop="1" thickBot="1" x14ac:dyDescent="0.3">
      <c r="A620" s="3" t="str">
        <f t="shared" si="346"/>
        <v>b</v>
      </c>
      <c r="B620" s="1" t="s">
        <v>1</v>
      </c>
      <c r="C620" s="7" t="s">
        <v>5</v>
      </c>
      <c r="D620" s="15">
        <f t="shared" si="374"/>
        <v>0</v>
      </c>
      <c r="E620" s="15">
        <f t="shared" si="374"/>
        <v>0</v>
      </c>
      <c r="F620" s="20">
        <f t="shared" si="361"/>
        <v>0</v>
      </c>
      <c r="G620" s="20">
        <f t="shared" si="372"/>
        <v>0</v>
      </c>
      <c r="H620" s="20">
        <f t="shared" si="372"/>
        <v>0</v>
      </c>
      <c r="I620" s="20">
        <f t="shared" si="372"/>
        <v>0</v>
      </c>
      <c r="J620" s="20">
        <f t="shared" si="372"/>
        <v>0</v>
      </c>
      <c r="K620" s="20">
        <f t="shared" si="363"/>
        <v>0</v>
      </c>
      <c r="L620" s="20">
        <f t="shared" si="373"/>
        <v>0</v>
      </c>
      <c r="M620" s="20">
        <f t="shared" si="373"/>
        <v>0</v>
      </c>
      <c r="N620" s="20">
        <f t="shared" si="373"/>
        <v>0</v>
      </c>
      <c r="O620" s="20">
        <f t="shared" si="373"/>
        <v>0</v>
      </c>
      <c r="P620" s="5" t="s">
        <v>159</v>
      </c>
      <c r="Q620" s="5" t="s">
        <v>169</v>
      </c>
      <c r="R620" s="33">
        <f t="shared" si="365"/>
        <v>0</v>
      </c>
      <c r="S620" s="36">
        <f t="shared" si="350"/>
        <v>0</v>
      </c>
    </row>
    <row r="621" spans="1:19" ht="19.5" hidden="1" thickTop="1" thickBot="1" x14ac:dyDescent="0.3">
      <c r="A621" s="3" t="str">
        <f t="shared" si="346"/>
        <v>b</v>
      </c>
      <c r="B621" s="1" t="s">
        <v>1</v>
      </c>
      <c r="C621" s="7" t="s">
        <v>6</v>
      </c>
      <c r="D621" s="15">
        <f t="shared" si="374"/>
        <v>0</v>
      </c>
      <c r="E621" s="15">
        <f t="shared" si="374"/>
        <v>0</v>
      </c>
      <c r="F621" s="20">
        <f t="shared" si="361"/>
        <v>0</v>
      </c>
      <c r="G621" s="20">
        <f t="shared" si="372"/>
        <v>0</v>
      </c>
      <c r="H621" s="20">
        <f t="shared" si="372"/>
        <v>0</v>
      </c>
      <c r="I621" s="20">
        <f t="shared" si="372"/>
        <v>0</v>
      </c>
      <c r="J621" s="20">
        <f t="shared" si="372"/>
        <v>0</v>
      </c>
      <c r="K621" s="20">
        <f t="shared" si="363"/>
        <v>0</v>
      </c>
      <c r="L621" s="20">
        <f t="shared" si="373"/>
        <v>0</v>
      </c>
      <c r="M621" s="20">
        <f t="shared" si="373"/>
        <v>0</v>
      </c>
      <c r="N621" s="20">
        <f t="shared" si="373"/>
        <v>0</v>
      </c>
      <c r="O621" s="20">
        <f t="shared" si="373"/>
        <v>0</v>
      </c>
      <c r="P621" s="5" t="s">
        <v>159</v>
      </c>
      <c r="Q621" s="5" t="s">
        <v>169</v>
      </c>
      <c r="R621" s="33">
        <f t="shared" si="365"/>
        <v>0</v>
      </c>
      <c r="S621" s="36">
        <f t="shared" si="350"/>
        <v>0</v>
      </c>
    </row>
    <row r="622" spans="1:19" ht="19.5" hidden="1" thickTop="1" thickBot="1" x14ac:dyDescent="0.3">
      <c r="A622" s="3" t="str">
        <f t="shared" si="346"/>
        <v>b</v>
      </c>
      <c r="B622" s="1" t="s">
        <v>1</v>
      </c>
      <c r="C622" s="7" t="s">
        <v>7</v>
      </c>
      <c r="D622" s="15">
        <f t="shared" si="374"/>
        <v>0</v>
      </c>
      <c r="E622" s="15">
        <f t="shared" si="374"/>
        <v>0</v>
      </c>
      <c r="F622" s="20">
        <f t="shared" si="361"/>
        <v>0</v>
      </c>
      <c r="G622" s="20">
        <f t="shared" si="372"/>
        <v>0</v>
      </c>
      <c r="H622" s="20">
        <f t="shared" si="372"/>
        <v>0</v>
      </c>
      <c r="I622" s="20">
        <f t="shared" si="372"/>
        <v>0</v>
      </c>
      <c r="J622" s="20">
        <f t="shared" si="372"/>
        <v>0</v>
      </c>
      <c r="K622" s="20">
        <f t="shared" si="363"/>
        <v>0</v>
      </c>
      <c r="L622" s="20">
        <f t="shared" si="373"/>
        <v>0</v>
      </c>
      <c r="M622" s="20">
        <f t="shared" si="373"/>
        <v>0</v>
      </c>
      <c r="N622" s="20">
        <f t="shared" si="373"/>
        <v>0</v>
      </c>
      <c r="O622" s="20">
        <f t="shared" si="373"/>
        <v>0</v>
      </c>
      <c r="P622" s="5" t="s">
        <v>159</v>
      </c>
      <c r="Q622" s="5" t="s">
        <v>169</v>
      </c>
      <c r="R622" s="33">
        <f t="shared" si="365"/>
        <v>0</v>
      </c>
      <c r="S622" s="36">
        <f t="shared" si="350"/>
        <v>0</v>
      </c>
    </row>
    <row r="623" spans="1:19" ht="19.5" thickTop="1" thickBot="1" x14ac:dyDescent="0.3">
      <c r="A623" s="3" t="str">
        <f t="shared" si="346"/>
        <v>a</v>
      </c>
      <c r="B623" s="1" t="s">
        <v>1</v>
      </c>
      <c r="C623" s="7" t="s">
        <v>8</v>
      </c>
      <c r="D623" s="15">
        <f t="shared" si="374"/>
        <v>8000000</v>
      </c>
      <c r="E623" s="15">
        <f t="shared" si="374"/>
        <v>0</v>
      </c>
      <c r="F623" s="20">
        <f t="shared" si="361"/>
        <v>8000000</v>
      </c>
      <c r="G623" s="20">
        <f t="shared" si="372"/>
        <v>1800000</v>
      </c>
      <c r="H623" s="20">
        <f t="shared" si="372"/>
        <v>2000000</v>
      </c>
      <c r="I623" s="20">
        <f t="shared" si="372"/>
        <v>2300000</v>
      </c>
      <c r="J623" s="20">
        <f t="shared" si="372"/>
        <v>1900000</v>
      </c>
      <c r="K623" s="20">
        <f t="shared" si="363"/>
        <v>0</v>
      </c>
      <c r="L623" s="20">
        <f t="shared" si="373"/>
        <v>0</v>
      </c>
      <c r="M623" s="20">
        <f t="shared" si="373"/>
        <v>0</v>
      </c>
      <c r="N623" s="20">
        <f t="shared" si="373"/>
        <v>0</v>
      </c>
      <c r="O623" s="20">
        <f t="shared" si="373"/>
        <v>0</v>
      </c>
      <c r="P623" s="5" t="s">
        <v>159</v>
      </c>
      <c r="Q623" s="5" t="s">
        <v>169</v>
      </c>
      <c r="R623" s="33">
        <f t="shared" si="365"/>
        <v>0</v>
      </c>
      <c r="S623" s="36">
        <f t="shared" si="350"/>
        <v>0</v>
      </c>
    </row>
    <row r="624" spans="1:19" ht="19.5" hidden="1" thickTop="1" thickBot="1" x14ac:dyDescent="0.3">
      <c r="A624" s="3" t="str">
        <f t="shared" si="346"/>
        <v>b</v>
      </c>
      <c r="B624" s="1" t="s">
        <v>1</v>
      </c>
      <c r="C624" s="7" t="s">
        <v>9</v>
      </c>
      <c r="D624" s="15">
        <f t="shared" si="374"/>
        <v>0</v>
      </c>
      <c r="E624" s="15">
        <f t="shared" si="374"/>
        <v>0</v>
      </c>
      <c r="F624" s="20">
        <f t="shared" si="361"/>
        <v>0</v>
      </c>
      <c r="G624" s="20">
        <f t="shared" si="372"/>
        <v>0</v>
      </c>
      <c r="H624" s="20">
        <f t="shared" si="372"/>
        <v>0</v>
      </c>
      <c r="I624" s="20">
        <f t="shared" si="372"/>
        <v>0</v>
      </c>
      <c r="J624" s="20">
        <f t="shared" si="372"/>
        <v>0</v>
      </c>
      <c r="K624" s="20">
        <f t="shared" si="363"/>
        <v>0</v>
      </c>
      <c r="L624" s="20">
        <f t="shared" si="373"/>
        <v>0</v>
      </c>
      <c r="M624" s="20">
        <f t="shared" si="373"/>
        <v>0</v>
      </c>
      <c r="N624" s="20">
        <f t="shared" si="373"/>
        <v>0</v>
      </c>
      <c r="O624" s="20">
        <f t="shared" si="373"/>
        <v>0</v>
      </c>
      <c r="P624" s="5" t="s">
        <v>159</v>
      </c>
      <c r="Q624" s="5" t="s">
        <v>169</v>
      </c>
      <c r="R624" s="33">
        <f t="shared" si="365"/>
        <v>0</v>
      </c>
      <c r="S624" s="36">
        <f t="shared" si="350"/>
        <v>0</v>
      </c>
    </row>
    <row r="625" spans="1:19" ht="19.5" hidden="1" thickTop="1" thickBot="1" x14ac:dyDescent="0.3">
      <c r="A625" s="3" t="str">
        <f t="shared" si="346"/>
        <v>b</v>
      </c>
      <c r="B625" s="1" t="s">
        <v>1</v>
      </c>
      <c r="C625" s="7" t="s">
        <v>10</v>
      </c>
      <c r="D625" s="15">
        <f t="shared" si="374"/>
        <v>0</v>
      </c>
      <c r="E625" s="15">
        <f t="shared" si="374"/>
        <v>0</v>
      </c>
      <c r="F625" s="20">
        <f t="shared" si="361"/>
        <v>0</v>
      </c>
      <c r="G625" s="20">
        <f t="shared" si="372"/>
        <v>0</v>
      </c>
      <c r="H625" s="20">
        <f t="shared" si="372"/>
        <v>0</v>
      </c>
      <c r="I625" s="20">
        <f t="shared" si="372"/>
        <v>0</v>
      </c>
      <c r="J625" s="20">
        <f t="shared" si="372"/>
        <v>0</v>
      </c>
      <c r="K625" s="20">
        <f t="shared" si="363"/>
        <v>0</v>
      </c>
      <c r="L625" s="20">
        <f t="shared" si="373"/>
        <v>0</v>
      </c>
      <c r="M625" s="20">
        <f t="shared" si="373"/>
        <v>0</v>
      </c>
      <c r="N625" s="20">
        <f t="shared" si="373"/>
        <v>0</v>
      </c>
      <c r="O625" s="20">
        <f t="shared" si="373"/>
        <v>0</v>
      </c>
      <c r="P625" s="5" t="s">
        <v>159</v>
      </c>
      <c r="Q625" s="5" t="s">
        <v>169</v>
      </c>
      <c r="R625" s="33">
        <f t="shared" si="365"/>
        <v>0</v>
      </c>
      <c r="S625" s="36">
        <f t="shared" si="350"/>
        <v>0</v>
      </c>
    </row>
    <row r="626" spans="1:19" ht="19.5" hidden="1" thickTop="1" thickBot="1" x14ac:dyDescent="0.3">
      <c r="A626" s="3" t="str">
        <f t="shared" si="346"/>
        <v>b</v>
      </c>
      <c r="B626" s="1" t="s">
        <v>1</v>
      </c>
      <c r="C626" s="7" t="s">
        <v>11</v>
      </c>
      <c r="D626" s="15">
        <f t="shared" si="374"/>
        <v>0</v>
      </c>
      <c r="E626" s="15">
        <f t="shared" si="374"/>
        <v>0</v>
      </c>
      <c r="F626" s="20">
        <f t="shared" si="361"/>
        <v>0</v>
      </c>
      <c r="G626" s="20">
        <f t="shared" si="372"/>
        <v>0</v>
      </c>
      <c r="H626" s="20">
        <f t="shared" si="372"/>
        <v>0</v>
      </c>
      <c r="I626" s="20">
        <f t="shared" si="372"/>
        <v>0</v>
      </c>
      <c r="J626" s="20">
        <f t="shared" si="372"/>
        <v>0</v>
      </c>
      <c r="K626" s="20">
        <f t="shared" si="363"/>
        <v>0</v>
      </c>
      <c r="L626" s="20">
        <f t="shared" si="373"/>
        <v>0</v>
      </c>
      <c r="M626" s="20">
        <f t="shared" si="373"/>
        <v>0</v>
      </c>
      <c r="N626" s="20">
        <f t="shared" si="373"/>
        <v>0</v>
      </c>
      <c r="O626" s="20">
        <f t="shared" si="373"/>
        <v>0</v>
      </c>
      <c r="P626" s="5" t="s">
        <v>159</v>
      </c>
      <c r="Q626" s="5" t="s">
        <v>169</v>
      </c>
      <c r="R626" s="33">
        <f t="shared" si="365"/>
        <v>0</v>
      </c>
      <c r="S626" s="36">
        <f t="shared" si="350"/>
        <v>0</v>
      </c>
    </row>
    <row r="627" spans="1:19" ht="19.5" hidden="1" thickTop="1" thickBot="1" x14ac:dyDescent="0.3">
      <c r="A627" s="3" t="str">
        <f t="shared" si="346"/>
        <v>b</v>
      </c>
      <c r="B627" s="1" t="s">
        <v>1</v>
      </c>
      <c r="C627" s="7" t="s">
        <v>12</v>
      </c>
      <c r="D627" s="15">
        <f t="shared" si="374"/>
        <v>0</v>
      </c>
      <c r="E627" s="15">
        <f t="shared" si="374"/>
        <v>0</v>
      </c>
      <c r="F627" s="20">
        <f t="shared" si="361"/>
        <v>0</v>
      </c>
      <c r="G627" s="20">
        <f t="shared" si="372"/>
        <v>0</v>
      </c>
      <c r="H627" s="20">
        <f t="shared" si="372"/>
        <v>0</v>
      </c>
      <c r="I627" s="20">
        <f t="shared" si="372"/>
        <v>0</v>
      </c>
      <c r="J627" s="20">
        <f t="shared" si="372"/>
        <v>0</v>
      </c>
      <c r="K627" s="20">
        <f t="shared" si="363"/>
        <v>0</v>
      </c>
      <c r="L627" s="20">
        <f t="shared" si="373"/>
        <v>0</v>
      </c>
      <c r="M627" s="20">
        <f t="shared" si="373"/>
        <v>0</v>
      </c>
      <c r="N627" s="20">
        <f t="shared" si="373"/>
        <v>0</v>
      </c>
      <c r="O627" s="20">
        <f t="shared" si="373"/>
        <v>0</v>
      </c>
      <c r="P627" s="5" t="s">
        <v>159</v>
      </c>
      <c r="Q627" s="5" t="s">
        <v>169</v>
      </c>
      <c r="R627" s="33">
        <f t="shared" si="365"/>
        <v>0</v>
      </c>
      <c r="S627" s="36">
        <f t="shared" si="350"/>
        <v>0</v>
      </c>
    </row>
    <row r="628" spans="1:19" ht="37.5" thickTop="1" thickBot="1" x14ac:dyDescent="0.3">
      <c r="A628" s="3" t="str">
        <f t="shared" si="346"/>
        <v>a</v>
      </c>
      <c r="B628" s="8" t="s">
        <v>97</v>
      </c>
      <c r="C628" s="9" t="s">
        <v>96</v>
      </c>
      <c r="D628" s="14">
        <f t="shared" ref="D628:E628" si="375">D629+D637+D638+D639</f>
        <v>8000000</v>
      </c>
      <c r="E628" s="14">
        <f t="shared" si="375"/>
        <v>0</v>
      </c>
      <c r="F628" s="19">
        <f t="shared" si="361"/>
        <v>8000000</v>
      </c>
      <c r="G628" s="19">
        <f t="shared" ref="G628:J628" si="376">G629+G637+G638+G639</f>
        <v>1800000</v>
      </c>
      <c r="H628" s="19">
        <f t="shared" si="376"/>
        <v>2000000</v>
      </c>
      <c r="I628" s="19">
        <f t="shared" si="376"/>
        <v>2300000</v>
      </c>
      <c r="J628" s="19">
        <f t="shared" si="376"/>
        <v>1900000</v>
      </c>
      <c r="K628" s="19">
        <f t="shared" si="363"/>
        <v>0</v>
      </c>
      <c r="L628" s="19">
        <f t="shared" ref="L628:O628" si="377">L629+L637+L638+L639</f>
        <v>0</v>
      </c>
      <c r="M628" s="19">
        <f t="shared" si="377"/>
        <v>0</v>
      </c>
      <c r="N628" s="19">
        <f t="shared" si="377"/>
        <v>0</v>
      </c>
      <c r="O628" s="19">
        <f t="shared" si="377"/>
        <v>0</v>
      </c>
      <c r="P628" s="5" t="s">
        <v>159</v>
      </c>
      <c r="Q628" s="5" t="s">
        <v>168</v>
      </c>
      <c r="R628" s="33">
        <f t="shared" si="365"/>
        <v>0</v>
      </c>
      <c r="S628" s="36">
        <f t="shared" si="350"/>
        <v>0</v>
      </c>
    </row>
    <row r="629" spans="1:19" ht="19.5" thickTop="1" thickBot="1" x14ac:dyDescent="0.3">
      <c r="A629" s="3" t="str">
        <f t="shared" si="346"/>
        <v>a</v>
      </c>
      <c r="B629" s="1" t="s">
        <v>1</v>
      </c>
      <c r="C629" s="7" t="s">
        <v>2</v>
      </c>
      <c r="D629" s="15">
        <f t="shared" ref="D629:E629" si="378">D630+D631+D632+D633+D634+D635+D636</f>
        <v>8000000</v>
      </c>
      <c r="E629" s="15">
        <f t="shared" si="378"/>
        <v>0</v>
      </c>
      <c r="F629" s="20">
        <f t="shared" si="361"/>
        <v>8000000</v>
      </c>
      <c r="G629" s="20">
        <f t="shared" ref="G629:J629" si="379">G630+G631+G632+G633+G634+G635+G636</f>
        <v>1800000</v>
      </c>
      <c r="H629" s="20">
        <f t="shared" si="379"/>
        <v>2000000</v>
      </c>
      <c r="I629" s="20">
        <f t="shared" si="379"/>
        <v>2300000</v>
      </c>
      <c r="J629" s="20">
        <f t="shared" si="379"/>
        <v>1900000</v>
      </c>
      <c r="K629" s="20">
        <f t="shared" si="363"/>
        <v>0</v>
      </c>
      <c r="L629" s="20">
        <f t="shared" ref="L629:O629" si="380">L630+L631+L632+L633+L634+L635+L636</f>
        <v>0</v>
      </c>
      <c r="M629" s="20">
        <f t="shared" si="380"/>
        <v>0</v>
      </c>
      <c r="N629" s="20">
        <f t="shared" si="380"/>
        <v>0</v>
      </c>
      <c r="O629" s="20">
        <f t="shared" si="380"/>
        <v>0</v>
      </c>
      <c r="P629" s="5" t="s">
        <v>159</v>
      </c>
      <c r="Q629" s="5" t="s">
        <v>168</v>
      </c>
      <c r="R629" s="33">
        <f t="shared" si="365"/>
        <v>0</v>
      </c>
      <c r="S629" s="36">
        <f t="shared" si="350"/>
        <v>0</v>
      </c>
    </row>
    <row r="630" spans="1:19" ht="19.5" hidden="1" thickTop="1" thickBot="1" x14ac:dyDescent="0.3">
      <c r="A630" s="3" t="str">
        <f t="shared" si="346"/>
        <v>b</v>
      </c>
      <c r="B630" s="1" t="s">
        <v>1</v>
      </c>
      <c r="C630" s="7" t="s">
        <v>3</v>
      </c>
      <c r="D630" s="16">
        <v>0</v>
      </c>
      <c r="E630" s="16">
        <v>0</v>
      </c>
      <c r="F630" s="22">
        <f t="shared" si="361"/>
        <v>0</v>
      </c>
      <c r="G630" s="22"/>
      <c r="H630" s="22"/>
      <c r="I630" s="21"/>
      <c r="J630" s="22"/>
      <c r="K630" s="22">
        <f t="shared" si="363"/>
        <v>0</v>
      </c>
      <c r="L630" s="22"/>
      <c r="M630" s="22"/>
      <c r="N630" s="21"/>
      <c r="O630" s="22"/>
      <c r="Q630" s="5" t="s">
        <v>168</v>
      </c>
      <c r="R630" s="33">
        <f t="shared" si="365"/>
        <v>0</v>
      </c>
      <c r="S630" s="36">
        <f t="shared" si="350"/>
        <v>0</v>
      </c>
    </row>
    <row r="631" spans="1:19" ht="19.5" hidden="1" thickTop="1" thickBot="1" x14ac:dyDescent="0.3">
      <c r="A631" s="3" t="str">
        <f t="shared" si="346"/>
        <v>b</v>
      </c>
      <c r="B631" s="1" t="s">
        <v>1</v>
      </c>
      <c r="C631" s="7" t="s">
        <v>4</v>
      </c>
      <c r="D631" s="16">
        <v>0</v>
      </c>
      <c r="E631" s="16">
        <v>0</v>
      </c>
      <c r="F631" s="22">
        <f t="shared" si="361"/>
        <v>0</v>
      </c>
      <c r="G631" s="22"/>
      <c r="H631" s="22"/>
      <c r="I631" s="21"/>
      <c r="J631" s="22"/>
      <c r="K631" s="22">
        <f t="shared" si="363"/>
        <v>0</v>
      </c>
      <c r="L631" s="22"/>
      <c r="M631" s="22"/>
      <c r="N631" s="21"/>
      <c r="O631" s="22"/>
      <c r="Q631" s="5" t="s">
        <v>168</v>
      </c>
      <c r="R631" s="33">
        <f t="shared" si="365"/>
        <v>0</v>
      </c>
      <c r="S631" s="36">
        <f t="shared" si="350"/>
        <v>0</v>
      </c>
    </row>
    <row r="632" spans="1:19" ht="19.5" hidden="1" thickTop="1" thickBot="1" x14ac:dyDescent="0.3">
      <c r="A632" s="3" t="str">
        <f t="shared" si="346"/>
        <v>b</v>
      </c>
      <c r="B632" s="1" t="s">
        <v>1</v>
      </c>
      <c r="C632" s="7" t="s">
        <v>5</v>
      </c>
      <c r="D632" s="16">
        <v>0</v>
      </c>
      <c r="E632" s="16">
        <v>0</v>
      </c>
      <c r="F632" s="22">
        <f t="shared" si="361"/>
        <v>0</v>
      </c>
      <c r="G632" s="22"/>
      <c r="H632" s="22"/>
      <c r="I632" s="21"/>
      <c r="J632" s="22"/>
      <c r="K632" s="22">
        <f t="shared" si="363"/>
        <v>0</v>
      </c>
      <c r="L632" s="22"/>
      <c r="M632" s="22"/>
      <c r="N632" s="21"/>
      <c r="O632" s="22"/>
      <c r="Q632" s="5" t="s">
        <v>168</v>
      </c>
      <c r="R632" s="33">
        <f t="shared" si="365"/>
        <v>0</v>
      </c>
      <c r="S632" s="36">
        <f t="shared" si="350"/>
        <v>0</v>
      </c>
    </row>
    <row r="633" spans="1:19" ht="19.5" hidden="1" thickTop="1" thickBot="1" x14ac:dyDescent="0.3">
      <c r="A633" s="3" t="str">
        <f t="shared" si="346"/>
        <v>b</v>
      </c>
      <c r="B633" s="1" t="s">
        <v>1</v>
      </c>
      <c r="C633" s="7" t="s">
        <v>6</v>
      </c>
      <c r="D633" s="16">
        <v>0</v>
      </c>
      <c r="E633" s="16">
        <v>0</v>
      </c>
      <c r="F633" s="22">
        <f t="shared" si="361"/>
        <v>0</v>
      </c>
      <c r="G633" s="22"/>
      <c r="H633" s="22"/>
      <c r="I633" s="21"/>
      <c r="J633" s="22"/>
      <c r="K633" s="22">
        <f t="shared" si="363"/>
        <v>0</v>
      </c>
      <c r="L633" s="22"/>
      <c r="M633" s="22"/>
      <c r="N633" s="21"/>
      <c r="O633" s="22"/>
      <c r="Q633" s="5" t="s">
        <v>168</v>
      </c>
      <c r="R633" s="33">
        <f t="shared" si="365"/>
        <v>0</v>
      </c>
      <c r="S633" s="36">
        <f t="shared" si="350"/>
        <v>0</v>
      </c>
    </row>
    <row r="634" spans="1:19" ht="19.5" hidden="1" thickTop="1" thickBot="1" x14ac:dyDescent="0.3">
      <c r="A634" s="3" t="str">
        <f t="shared" si="346"/>
        <v>b</v>
      </c>
      <c r="B634" s="1" t="s">
        <v>1</v>
      </c>
      <c r="C634" s="7" t="s">
        <v>7</v>
      </c>
      <c r="D634" s="16">
        <v>0</v>
      </c>
      <c r="E634" s="16">
        <v>0</v>
      </c>
      <c r="F634" s="22">
        <f t="shared" si="361"/>
        <v>0</v>
      </c>
      <c r="G634" s="22"/>
      <c r="H634" s="22"/>
      <c r="I634" s="21"/>
      <c r="J634" s="22"/>
      <c r="K634" s="22">
        <f t="shared" si="363"/>
        <v>0</v>
      </c>
      <c r="L634" s="22"/>
      <c r="M634" s="22"/>
      <c r="N634" s="21"/>
      <c r="O634" s="22"/>
      <c r="Q634" s="5" t="s">
        <v>168</v>
      </c>
      <c r="R634" s="33">
        <f t="shared" si="365"/>
        <v>0</v>
      </c>
      <c r="S634" s="36">
        <f t="shared" si="350"/>
        <v>0</v>
      </c>
    </row>
    <row r="635" spans="1:19" ht="19.5" thickTop="1" thickBot="1" x14ac:dyDescent="0.3">
      <c r="A635" s="3" t="str">
        <f t="shared" si="346"/>
        <v>a</v>
      </c>
      <c r="B635" s="1" t="s">
        <v>1</v>
      </c>
      <c r="C635" s="7" t="s">
        <v>8</v>
      </c>
      <c r="D635" s="16">
        <v>8000000</v>
      </c>
      <c r="E635" s="16">
        <v>0</v>
      </c>
      <c r="F635" s="22">
        <f t="shared" si="361"/>
        <v>8000000</v>
      </c>
      <c r="G635" s="22">
        <v>1800000</v>
      </c>
      <c r="H635" s="22">
        <v>2000000</v>
      </c>
      <c r="I635" s="22">
        <v>2300000</v>
      </c>
      <c r="J635" s="22">
        <v>1900000</v>
      </c>
      <c r="K635" s="22">
        <f t="shared" si="363"/>
        <v>0</v>
      </c>
      <c r="L635" s="22"/>
      <c r="M635" s="22"/>
      <c r="N635" s="22"/>
      <c r="O635" s="22"/>
      <c r="Q635" s="5" t="s">
        <v>168</v>
      </c>
      <c r="R635" s="33">
        <f t="shared" si="365"/>
        <v>0</v>
      </c>
      <c r="S635" s="36">
        <f t="shared" si="350"/>
        <v>0</v>
      </c>
    </row>
    <row r="636" spans="1:19" ht="19.5" hidden="1" thickTop="1" thickBot="1" x14ac:dyDescent="0.3">
      <c r="A636" s="3" t="str">
        <f t="shared" si="346"/>
        <v>b</v>
      </c>
      <c r="B636" s="1" t="s">
        <v>1</v>
      </c>
      <c r="C636" s="7" t="s">
        <v>9</v>
      </c>
      <c r="D636" s="16">
        <v>0</v>
      </c>
      <c r="E636" s="16">
        <v>0</v>
      </c>
      <c r="F636" s="22">
        <f t="shared" si="361"/>
        <v>0</v>
      </c>
      <c r="G636" s="22"/>
      <c r="H636" s="22"/>
      <c r="I636" s="21"/>
      <c r="J636" s="22"/>
      <c r="K636" s="22">
        <f t="shared" si="363"/>
        <v>0</v>
      </c>
      <c r="L636" s="22"/>
      <c r="M636" s="22"/>
      <c r="N636" s="21"/>
      <c r="O636" s="22"/>
      <c r="Q636" s="5" t="s">
        <v>168</v>
      </c>
      <c r="R636" s="33">
        <f t="shared" si="365"/>
        <v>0</v>
      </c>
      <c r="S636" s="36">
        <f t="shared" si="350"/>
        <v>0</v>
      </c>
    </row>
    <row r="637" spans="1:19" ht="19.5" hidden="1" thickTop="1" thickBot="1" x14ac:dyDescent="0.3">
      <c r="A637" s="3" t="str">
        <f t="shared" si="346"/>
        <v>b</v>
      </c>
      <c r="B637" s="1" t="s">
        <v>1</v>
      </c>
      <c r="C637" s="7" t="s">
        <v>10</v>
      </c>
      <c r="D637" s="16">
        <v>0</v>
      </c>
      <c r="E637" s="16">
        <v>0</v>
      </c>
      <c r="F637" s="22">
        <f t="shared" si="361"/>
        <v>0</v>
      </c>
      <c r="G637" s="22"/>
      <c r="H637" s="22"/>
      <c r="I637" s="21"/>
      <c r="J637" s="22"/>
      <c r="K637" s="22">
        <f t="shared" si="363"/>
        <v>0</v>
      </c>
      <c r="L637" s="22"/>
      <c r="M637" s="22"/>
      <c r="N637" s="21"/>
      <c r="O637" s="22"/>
      <c r="Q637" s="5" t="s">
        <v>168</v>
      </c>
      <c r="R637" s="33">
        <f t="shared" si="365"/>
        <v>0</v>
      </c>
      <c r="S637" s="36">
        <f t="shared" si="350"/>
        <v>0</v>
      </c>
    </row>
    <row r="638" spans="1:19" ht="19.5" hidden="1" thickTop="1" thickBot="1" x14ac:dyDescent="0.3">
      <c r="A638" s="3" t="str">
        <f t="shared" si="346"/>
        <v>b</v>
      </c>
      <c r="B638" s="1" t="s">
        <v>1</v>
      </c>
      <c r="C638" s="7" t="s">
        <v>11</v>
      </c>
      <c r="D638" s="16">
        <v>0</v>
      </c>
      <c r="E638" s="16">
        <v>0</v>
      </c>
      <c r="F638" s="22">
        <f t="shared" si="361"/>
        <v>0</v>
      </c>
      <c r="G638" s="22"/>
      <c r="H638" s="22"/>
      <c r="I638" s="21"/>
      <c r="J638" s="22"/>
      <c r="K638" s="22">
        <f t="shared" si="363"/>
        <v>0</v>
      </c>
      <c r="L638" s="22"/>
      <c r="M638" s="22"/>
      <c r="N638" s="21"/>
      <c r="O638" s="22"/>
      <c r="Q638" s="5" t="s">
        <v>168</v>
      </c>
      <c r="R638" s="33">
        <f t="shared" si="365"/>
        <v>0</v>
      </c>
      <c r="S638" s="36">
        <f t="shared" si="350"/>
        <v>0</v>
      </c>
    </row>
    <row r="639" spans="1:19" ht="19.5" hidden="1" thickTop="1" thickBot="1" x14ac:dyDescent="0.3">
      <c r="A639" s="3" t="str">
        <f t="shared" si="346"/>
        <v>b</v>
      </c>
      <c r="B639" s="1" t="s">
        <v>1</v>
      </c>
      <c r="C639" s="7" t="s">
        <v>12</v>
      </c>
      <c r="D639" s="16">
        <v>0</v>
      </c>
      <c r="E639" s="16">
        <v>0</v>
      </c>
      <c r="F639" s="22">
        <f t="shared" si="361"/>
        <v>0</v>
      </c>
      <c r="G639" s="22"/>
      <c r="H639" s="22"/>
      <c r="I639" s="21"/>
      <c r="J639" s="22"/>
      <c r="K639" s="22">
        <f t="shared" si="363"/>
        <v>0</v>
      </c>
      <c r="L639" s="22"/>
      <c r="M639" s="22"/>
      <c r="N639" s="21"/>
      <c r="O639" s="22"/>
      <c r="Q639" s="5" t="s">
        <v>168</v>
      </c>
      <c r="R639" s="33">
        <f t="shared" si="365"/>
        <v>0</v>
      </c>
      <c r="S639" s="36">
        <f t="shared" si="350"/>
        <v>0</v>
      </c>
    </row>
    <row r="640" spans="1:19" ht="76.5" hidden="1" thickTop="1" thickBot="1" x14ac:dyDescent="0.3">
      <c r="A640" s="3" t="str">
        <f t="shared" si="346"/>
        <v>b</v>
      </c>
      <c r="B640" s="8" t="s">
        <v>98</v>
      </c>
      <c r="C640" s="9" t="s">
        <v>99</v>
      </c>
      <c r="D640" s="14">
        <f t="shared" ref="D640:E640" si="381">D641+D649+D650+D651</f>
        <v>0</v>
      </c>
      <c r="E640" s="14">
        <f t="shared" si="381"/>
        <v>0</v>
      </c>
      <c r="F640" s="19">
        <f t="shared" si="361"/>
        <v>0</v>
      </c>
      <c r="G640" s="19">
        <f t="shared" ref="G640:J640" si="382">G641+G649+G650+G651</f>
        <v>0</v>
      </c>
      <c r="H640" s="19">
        <f t="shared" si="382"/>
        <v>0</v>
      </c>
      <c r="I640" s="19">
        <f t="shared" si="382"/>
        <v>0</v>
      </c>
      <c r="J640" s="19">
        <f t="shared" si="382"/>
        <v>0</v>
      </c>
      <c r="K640" s="19">
        <f t="shared" si="363"/>
        <v>0</v>
      </c>
      <c r="L640" s="19">
        <f t="shared" ref="L640:O640" si="383">L641+L649+L650+L651</f>
        <v>0</v>
      </c>
      <c r="M640" s="19">
        <f t="shared" si="383"/>
        <v>0</v>
      </c>
      <c r="N640" s="19">
        <f t="shared" si="383"/>
        <v>0</v>
      </c>
      <c r="O640" s="19">
        <f t="shared" si="383"/>
        <v>0</v>
      </c>
      <c r="P640" s="5" t="s">
        <v>159</v>
      </c>
      <c r="Q640" s="5" t="s">
        <v>160</v>
      </c>
      <c r="R640" s="33">
        <f t="shared" si="365"/>
        <v>0</v>
      </c>
      <c r="S640" s="36">
        <f t="shared" si="350"/>
        <v>0</v>
      </c>
    </row>
    <row r="641" spans="1:19" ht="19.5" hidden="1" thickTop="1" thickBot="1" x14ac:dyDescent="0.3">
      <c r="A641" s="3" t="str">
        <f t="shared" si="346"/>
        <v>b</v>
      </c>
      <c r="B641" s="1" t="s">
        <v>1</v>
      </c>
      <c r="C641" s="7" t="s">
        <v>2</v>
      </c>
      <c r="D641" s="15">
        <f t="shared" ref="D641:E641" si="384">D642+D643+D644+D645+D646+D647+D648</f>
        <v>0</v>
      </c>
      <c r="E641" s="15">
        <f t="shared" si="384"/>
        <v>0</v>
      </c>
      <c r="F641" s="20">
        <f t="shared" si="361"/>
        <v>0</v>
      </c>
      <c r="G641" s="20">
        <f t="shared" ref="G641:J641" si="385">G642+G643+G644+G645+G646+G647+G648</f>
        <v>0</v>
      </c>
      <c r="H641" s="20">
        <f t="shared" si="385"/>
        <v>0</v>
      </c>
      <c r="I641" s="20">
        <f t="shared" si="385"/>
        <v>0</v>
      </c>
      <c r="J641" s="20">
        <f t="shared" si="385"/>
        <v>0</v>
      </c>
      <c r="K641" s="20">
        <f t="shared" si="363"/>
        <v>0</v>
      </c>
      <c r="L641" s="20">
        <f t="shared" ref="L641:O641" si="386">L642+L643+L644+L645+L646+L647+L648</f>
        <v>0</v>
      </c>
      <c r="M641" s="20">
        <f t="shared" si="386"/>
        <v>0</v>
      </c>
      <c r="N641" s="20">
        <f t="shared" si="386"/>
        <v>0</v>
      </c>
      <c r="O641" s="20">
        <f t="shared" si="386"/>
        <v>0</v>
      </c>
      <c r="P641" s="5" t="s">
        <v>159</v>
      </c>
      <c r="Q641" s="5" t="s">
        <v>160</v>
      </c>
      <c r="R641" s="33">
        <f t="shared" si="365"/>
        <v>0</v>
      </c>
      <c r="S641" s="36">
        <f t="shared" si="350"/>
        <v>0</v>
      </c>
    </row>
    <row r="642" spans="1:19" ht="19.5" hidden="1" thickTop="1" thickBot="1" x14ac:dyDescent="0.3">
      <c r="A642" s="3" t="str">
        <f t="shared" si="346"/>
        <v>b</v>
      </c>
      <c r="B642" s="1" t="s">
        <v>1</v>
      </c>
      <c r="C642" s="7" t="s">
        <v>3</v>
      </c>
      <c r="D642" s="16">
        <v>0</v>
      </c>
      <c r="E642" s="16">
        <v>0</v>
      </c>
      <c r="F642" s="22">
        <f t="shared" si="361"/>
        <v>0</v>
      </c>
      <c r="G642" s="22"/>
      <c r="H642" s="22"/>
      <c r="I642" s="21"/>
      <c r="J642" s="22"/>
      <c r="K642" s="22">
        <f t="shared" si="363"/>
        <v>0</v>
      </c>
      <c r="L642" s="22"/>
      <c r="M642" s="22"/>
      <c r="N642" s="21"/>
      <c r="O642" s="22"/>
      <c r="Q642" s="5" t="s">
        <v>160</v>
      </c>
      <c r="R642" s="33">
        <f t="shared" si="365"/>
        <v>0</v>
      </c>
      <c r="S642" s="36">
        <f t="shared" si="350"/>
        <v>0</v>
      </c>
    </row>
    <row r="643" spans="1:19" ht="19.5" hidden="1" thickTop="1" thickBot="1" x14ac:dyDescent="0.3">
      <c r="A643" s="3" t="str">
        <f t="shared" si="346"/>
        <v>b</v>
      </c>
      <c r="B643" s="1" t="s">
        <v>1</v>
      </c>
      <c r="C643" s="7" t="s">
        <v>4</v>
      </c>
      <c r="D643" s="16">
        <v>0</v>
      </c>
      <c r="E643" s="16">
        <v>0</v>
      </c>
      <c r="F643" s="22">
        <f t="shared" si="361"/>
        <v>0</v>
      </c>
      <c r="G643" s="22"/>
      <c r="H643" s="22"/>
      <c r="I643" s="21"/>
      <c r="J643" s="22"/>
      <c r="K643" s="22">
        <f t="shared" si="363"/>
        <v>0</v>
      </c>
      <c r="L643" s="22"/>
      <c r="M643" s="22"/>
      <c r="N643" s="21"/>
      <c r="O643" s="22"/>
      <c r="Q643" s="5" t="s">
        <v>160</v>
      </c>
      <c r="R643" s="33">
        <f t="shared" si="365"/>
        <v>0</v>
      </c>
      <c r="S643" s="36">
        <f t="shared" si="350"/>
        <v>0</v>
      </c>
    </row>
    <row r="644" spans="1:19" ht="19.5" hidden="1" thickTop="1" thickBot="1" x14ac:dyDescent="0.3">
      <c r="A644" s="3" t="str">
        <f t="shared" si="346"/>
        <v>b</v>
      </c>
      <c r="B644" s="1" t="s">
        <v>1</v>
      </c>
      <c r="C644" s="7" t="s">
        <v>5</v>
      </c>
      <c r="D644" s="16">
        <v>0</v>
      </c>
      <c r="E644" s="16">
        <v>0</v>
      </c>
      <c r="F644" s="22">
        <f t="shared" si="361"/>
        <v>0</v>
      </c>
      <c r="G644" s="22"/>
      <c r="H644" s="22"/>
      <c r="I644" s="21"/>
      <c r="J644" s="22"/>
      <c r="K644" s="22">
        <f t="shared" si="363"/>
        <v>0</v>
      </c>
      <c r="L644" s="22"/>
      <c r="M644" s="22"/>
      <c r="N644" s="21"/>
      <c r="O644" s="22"/>
      <c r="Q644" s="5" t="s">
        <v>160</v>
      </c>
      <c r="R644" s="33">
        <f t="shared" si="365"/>
        <v>0</v>
      </c>
      <c r="S644" s="36">
        <f t="shared" si="350"/>
        <v>0</v>
      </c>
    </row>
    <row r="645" spans="1:19" ht="19.5" hidden="1" thickTop="1" thickBot="1" x14ac:dyDescent="0.3">
      <c r="A645" s="3" t="str">
        <f t="shared" ref="A645:A708" si="387">IF((D645+F645+G645+H645+J645+I645)&gt;0,"a","b")</f>
        <v>b</v>
      </c>
      <c r="B645" s="1" t="s">
        <v>1</v>
      </c>
      <c r="C645" s="7" t="s">
        <v>6</v>
      </c>
      <c r="D645" s="16">
        <v>0</v>
      </c>
      <c r="E645" s="16">
        <v>0</v>
      </c>
      <c r="F645" s="22">
        <f t="shared" si="361"/>
        <v>0</v>
      </c>
      <c r="G645" s="22"/>
      <c r="H645" s="22"/>
      <c r="I645" s="21"/>
      <c r="J645" s="22"/>
      <c r="K645" s="22">
        <f t="shared" si="363"/>
        <v>0</v>
      </c>
      <c r="L645" s="22"/>
      <c r="M645" s="22"/>
      <c r="N645" s="21"/>
      <c r="O645" s="22"/>
      <c r="Q645" s="5" t="s">
        <v>160</v>
      </c>
      <c r="R645" s="33">
        <f t="shared" si="365"/>
        <v>0</v>
      </c>
      <c r="S645" s="36">
        <f t="shared" ref="S645:S708" si="388">E645-K645</f>
        <v>0</v>
      </c>
    </row>
    <row r="646" spans="1:19" ht="19.5" hidden="1" thickTop="1" thickBot="1" x14ac:dyDescent="0.3">
      <c r="A646" s="3" t="str">
        <f t="shared" si="387"/>
        <v>b</v>
      </c>
      <c r="B646" s="1" t="s">
        <v>1</v>
      </c>
      <c r="C646" s="7" t="s">
        <v>7</v>
      </c>
      <c r="D646" s="16">
        <v>0</v>
      </c>
      <c r="E646" s="16">
        <v>0</v>
      </c>
      <c r="F646" s="22">
        <f t="shared" si="361"/>
        <v>0</v>
      </c>
      <c r="G646" s="22"/>
      <c r="H646" s="22"/>
      <c r="I646" s="21"/>
      <c r="J646" s="22"/>
      <c r="K646" s="22">
        <f t="shared" si="363"/>
        <v>0</v>
      </c>
      <c r="L646" s="22"/>
      <c r="M646" s="22"/>
      <c r="N646" s="21"/>
      <c r="O646" s="22"/>
      <c r="Q646" s="5" t="s">
        <v>160</v>
      </c>
      <c r="R646" s="33">
        <f t="shared" si="365"/>
        <v>0</v>
      </c>
      <c r="S646" s="36">
        <f t="shared" si="388"/>
        <v>0</v>
      </c>
    </row>
    <row r="647" spans="1:19" ht="19.5" hidden="1" thickTop="1" thickBot="1" x14ac:dyDescent="0.3">
      <c r="A647" s="3" t="str">
        <f t="shared" si="387"/>
        <v>b</v>
      </c>
      <c r="B647" s="1" t="s">
        <v>1</v>
      </c>
      <c r="C647" s="7" t="s">
        <v>8</v>
      </c>
      <c r="D647" s="16">
        <v>0</v>
      </c>
      <c r="E647" s="16">
        <v>0</v>
      </c>
      <c r="F647" s="22">
        <f t="shared" si="361"/>
        <v>0</v>
      </c>
      <c r="G647" s="22"/>
      <c r="H647" s="22"/>
      <c r="I647" s="21"/>
      <c r="J647" s="22"/>
      <c r="K647" s="22">
        <f t="shared" si="363"/>
        <v>0</v>
      </c>
      <c r="L647" s="22"/>
      <c r="M647" s="22"/>
      <c r="N647" s="21"/>
      <c r="O647" s="22"/>
      <c r="Q647" s="5" t="s">
        <v>160</v>
      </c>
      <c r="R647" s="33">
        <f t="shared" si="365"/>
        <v>0</v>
      </c>
      <c r="S647" s="36">
        <f t="shared" si="388"/>
        <v>0</v>
      </c>
    </row>
    <row r="648" spans="1:19" ht="19.5" hidden="1" thickTop="1" thickBot="1" x14ac:dyDescent="0.3">
      <c r="A648" s="3" t="str">
        <f t="shared" si="387"/>
        <v>b</v>
      </c>
      <c r="B648" s="1" t="s">
        <v>1</v>
      </c>
      <c r="C648" s="7" t="s">
        <v>9</v>
      </c>
      <c r="D648" s="16">
        <v>0</v>
      </c>
      <c r="E648" s="16">
        <v>0</v>
      </c>
      <c r="F648" s="22">
        <f t="shared" si="361"/>
        <v>0</v>
      </c>
      <c r="G648" s="22"/>
      <c r="H648" s="22"/>
      <c r="I648" s="21"/>
      <c r="J648" s="22"/>
      <c r="K648" s="22">
        <f t="shared" si="363"/>
        <v>0</v>
      </c>
      <c r="L648" s="22"/>
      <c r="M648" s="22"/>
      <c r="N648" s="21"/>
      <c r="O648" s="22"/>
      <c r="Q648" s="5" t="s">
        <v>160</v>
      </c>
      <c r="R648" s="33">
        <f t="shared" si="365"/>
        <v>0</v>
      </c>
      <c r="S648" s="36">
        <f t="shared" si="388"/>
        <v>0</v>
      </c>
    </row>
    <row r="649" spans="1:19" ht="19.5" hidden="1" thickTop="1" thickBot="1" x14ac:dyDescent="0.3">
      <c r="A649" s="3" t="str">
        <f t="shared" si="387"/>
        <v>b</v>
      </c>
      <c r="B649" s="1" t="s">
        <v>1</v>
      </c>
      <c r="C649" s="7" t="s">
        <v>10</v>
      </c>
      <c r="D649" s="16">
        <v>0</v>
      </c>
      <c r="E649" s="16">
        <v>0</v>
      </c>
      <c r="F649" s="22">
        <f t="shared" si="361"/>
        <v>0</v>
      </c>
      <c r="G649" s="22"/>
      <c r="H649" s="22"/>
      <c r="I649" s="21"/>
      <c r="J649" s="22"/>
      <c r="K649" s="22">
        <f t="shared" si="363"/>
        <v>0</v>
      </c>
      <c r="L649" s="22"/>
      <c r="M649" s="22"/>
      <c r="N649" s="21"/>
      <c r="O649" s="22"/>
      <c r="Q649" s="5" t="s">
        <v>160</v>
      </c>
      <c r="R649" s="33">
        <f t="shared" si="365"/>
        <v>0</v>
      </c>
      <c r="S649" s="36">
        <f t="shared" si="388"/>
        <v>0</v>
      </c>
    </row>
    <row r="650" spans="1:19" ht="19.5" hidden="1" thickTop="1" thickBot="1" x14ac:dyDescent="0.3">
      <c r="A650" s="3" t="str">
        <f t="shared" si="387"/>
        <v>b</v>
      </c>
      <c r="B650" s="1" t="s">
        <v>1</v>
      </c>
      <c r="C650" s="7" t="s">
        <v>11</v>
      </c>
      <c r="D650" s="16">
        <v>0</v>
      </c>
      <c r="E650" s="16">
        <v>0</v>
      </c>
      <c r="F650" s="22">
        <f t="shared" si="361"/>
        <v>0</v>
      </c>
      <c r="G650" s="22"/>
      <c r="H650" s="22"/>
      <c r="I650" s="21"/>
      <c r="J650" s="22"/>
      <c r="K650" s="22">
        <f t="shared" si="363"/>
        <v>0</v>
      </c>
      <c r="L650" s="22"/>
      <c r="M650" s="22"/>
      <c r="N650" s="21"/>
      <c r="O650" s="22"/>
      <c r="Q650" s="5" t="s">
        <v>160</v>
      </c>
      <c r="R650" s="33">
        <f t="shared" si="365"/>
        <v>0</v>
      </c>
      <c r="S650" s="36">
        <f t="shared" si="388"/>
        <v>0</v>
      </c>
    </row>
    <row r="651" spans="1:19" ht="19.5" hidden="1" thickTop="1" thickBot="1" x14ac:dyDescent="0.3">
      <c r="A651" s="3" t="str">
        <f t="shared" si="387"/>
        <v>b</v>
      </c>
      <c r="B651" s="1" t="s">
        <v>1</v>
      </c>
      <c r="C651" s="7" t="s">
        <v>12</v>
      </c>
      <c r="D651" s="16">
        <v>0</v>
      </c>
      <c r="E651" s="16">
        <v>0</v>
      </c>
      <c r="F651" s="22">
        <f t="shared" si="361"/>
        <v>0</v>
      </c>
      <c r="G651" s="22"/>
      <c r="H651" s="22"/>
      <c r="I651" s="21"/>
      <c r="J651" s="22"/>
      <c r="K651" s="22">
        <f t="shared" si="363"/>
        <v>0</v>
      </c>
      <c r="L651" s="22"/>
      <c r="M651" s="22"/>
      <c r="N651" s="21"/>
      <c r="O651" s="22"/>
      <c r="Q651" s="5" t="s">
        <v>160</v>
      </c>
      <c r="R651" s="33">
        <f t="shared" si="365"/>
        <v>0</v>
      </c>
      <c r="S651" s="36">
        <f t="shared" si="388"/>
        <v>0</v>
      </c>
    </row>
    <row r="652" spans="1:19" ht="19.5" thickTop="1" thickBot="1" x14ac:dyDescent="0.3">
      <c r="A652" s="3" t="str">
        <f t="shared" si="387"/>
        <v>a</v>
      </c>
      <c r="B652" s="8" t="s">
        <v>100</v>
      </c>
      <c r="C652" s="9" t="s">
        <v>101</v>
      </c>
      <c r="D652" s="14">
        <f t="shared" ref="D652:E652" si="389">D653+D661+D662+D663</f>
        <v>14000000</v>
      </c>
      <c r="E652" s="14">
        <f t="shared" si="389"/>
        <v>0</v>
      </c>
      <c r="F652" s="19">
        <f t="shared" si="361"/>
        <v>14000000</v>
      </c>
      <c r="G652" s="19">
        <f t="shared" ref="G652:J652" si="390">G653+G661+G662+G663</f>
        <v>2873000</v>
      </c>
      <c r="H652" s="19">
        <f t="shared" si="390"/>
        <v>3198500</v>
      </c>
      <c r="I652" s="19">
        <f t="shared" si="390"/>
        <v>4354500</v>
      </c>
      <c r="J652" s="19">
        <f t="shared" si="390"/>
        <v>3574000</v>
      </c>
      <c r="K652" s="19">
        <f t="shared" si="363"/>
        <v>0</v>
      </c>
      <c r="L652" s="19">
        <f t="shared" ref="L652:O652" si="391">L653+L661+L662+L663</f>
        <v>0</v>
      </c>
      <c r="M652" s="19">
        <f t="shared" si="391"/>
        <v>0</v>
      </c>
      <c r="N652" s="19">
        <f t="shared" si="391"/>
        <v>0</v>
      </c>
      <c r="O652" s="19">
        <f t="shared" si="391"/>
        <v>0</v>
      </c>
      <c r="P652" s="5" t="s">
        <v>159</v>
      </c>
      <c r="Q652" s="5" t="s">
        <v>167</v>
      </c>
      <c r="R652" s="33">
        <f t="shared" si="365"/>
        <v>0</v>
      </c>
      <c r="S652" s="36">
        <f t="shared" si="388"/>
        <v>0</v>
      </c>
    </row>
    <row r="653" spans="1:19" ht="19.5" thickTop="1" thickBot="1" x14ac:dyDescent="0.3">
      <c r="A653" s="3" t="str">
        <f t="shared" si="387"/>
        <v>a</v>
      </c>
      <c r="B653" s="1" t="s">
        <v>1</v>
      </c>
      <c r="C653" s="7" t="s">
        <v>2</v>
      </c>
      <c r="D653" s="15">
        <f t="shared" ref="D653:E653" si="392">D654+D655+D656+D657+D658+D659+D660</f>
        <v>14000000</v>
      </c>
      <c r="E653" s="15">
        <f t="shared" si="392"/>
        <v>0</v>
      </c>
      <c r="F653" s="20">
        <f t="shared" si="361"/>
        <v>14000000</v>
      </c>
      <c r="G653" s="20">
        <f t="shared" ref="G653:J653" si="393">G654+G655+G656+G657+G658+G659+G660</f>
        <v>2873000</v>
      </c>
      <c r="H653" s="20">
        <f t="shared" si="393"/>
        <v>3198500</v>
      </c>
      <c r="I653" s="20">
        <f t="shared" si="393"/>
        <v>4354500</v>
      </c>
      <c r="J653" s="20">
        <f t="shared" si="393"/>
        <v>3574000</v>
      </c>
      <c r="K653" s="20">
        <f t="shared" si="363"/>
        <v>0</v>
      </c>
      <c r="L653" s="20">
        <f t="shared" ref="L653:O653" si="394">L654+L655+L656+L657+L658+L659+L660</f>
        <v>0</v>
      </c>
      <c r="M653" s="20">
        <f t="shared" si="394"/>
        <v>0</v>
      </c>
      <c r="N653" s="20">
        <f t="shared" si="394"/>
        <v>0</v>
      </c>
      <c r="O653" s="20">
        <f t="shared" si="394"/>
        <v>0</v>
      </c>
      <c r="P653" s="5" t="s">
        <v>159</v>
      </c>
      <c r="Q653" s="5" t="s">
        <v>167</v>
      </c>
      <c r="R653" s="33">
        <f t="shared" si="365"/>
        <v>0</v>
      </c>
      <c r="S653" s="36">
        <f t="shared" si="388"/>
        <v>0</v>
      </c>
    </row>
    <row r="654" spans="1:19" ht="19.5" hidden="1" thickTop="1" thickBot="1" x14ac:dyDescent="0.3">
      <c r="A654" s="3" t="str">
        <f t="shared" si="387"/>
        <v>b</v>
      </c>
      <c r="B654" s="1" t="s">
        <v>1</v>
      </c>
      <c r="C654" s="7" t="s">
        <v>3</v>
      </c>
      <c r="D654" s="15">
        <f>D666+D678+D690</f>
        <v>0</v>
      </c>
      <c r="E654" s="15">
        <f>E666+E678+E690</f>
        <v>0</v>
      </c>
      <c r="F654" s="20">
        <f t="shared" si="361"/>
        <v>0</v>
      </c>
      <c r="G654" s="20">
        <f t="shared" ref="G654:J663" si="395">G666+G678+G690</f>
        <v>0</v>
      </c>
      <c r="H654" s="20">
        <f t="shared" si="395"/>
        <v>0</v>
      </c>
      <c r="I654" s="20">
        <f t="shared" si="395"/>
        <v>0</v>
      </c>
      <c r="J654" s="20">
        <f t="shared" si="395"/>
        <v>0</v>
      </c>
      <c r="K654" s="20">
        <f t="shared" si="363"/>
        <v>0</v>
      </c>
      <c r="L654" s="20">
        <f t="shared" ref="L654:O663" si="396">L666+L678+L690</f>
        <v>0</v>
      </c>
      <c r="M654" s="20">
        <f t="shared" si="396"/>
        <v>0</v>
      </c>
      <c r="N654" s="20">
        <f t="shared" si="396"/>
        <v>0</v>
      </c>
      <c r="O654" s="20">
        <f t="shared" si="396"/>
        <v>0</v>
      </c>
      <c r="P654" s="5" t="s">
        <v>159</v>
      </c>
      <c r="Q654" s="5" t="s">
        <v>167</v>
      </c>
      <c r="R654" s="33">
        <f t="shared" si="365"/>
        <v>0</v>
      </c>
      <c r="S654" s="36">
        <f t="shared" si="388"/>
        <v>0</v>
      </c>
    </row>
    <row r="655" spans="1:19" ht="19.5" thickTop="1" thickBot="1" x14ac:dyDescent="0.3">
      <c r="A655" s="3" t="str">
        <f t="shared" si="387"/>
        <v>a</v>
      </c>
      <c r="B655" s="1" t="s">
        <v>1</v>
      </c>
      <c r="C655" s="7" t="s">
        <v>4</v>
      </c>
      <c r="D655" s="15">
        <f t="shared" ref="D655:E663" si="397">D667+D679+D691</f>
        <v>1540000</v>
      </c>
      <c r="E655" s="15">
        <f t="shared" si="397"/>
        <v>0</v>
      </c>
      <c r="F655" s="20">
        <f t="shared" si="361"/>
        <v>1540000</v>
      </c>
      <c r="G655" s="20">
        <f t="shared" si="395"/>
        <v>260000</v>
      </c>
      <c r="H655" s="20">
        <f t="shared" si="395"/>
        <v>400000</v>
      </c>
      <c r="I655" s="20">
        <f t="shared" si="395"/>
        <v>620000</v>
      </c>
      <c r="J655" s="20">
        <f t="shared" si="395"/>
        <v>260000</v>
      </c>
      <c r="K655" s="20">
        <f t="shared" si="363"/>
        <v>0</v>
      </c>
      <c r="L655" s="20">
        <f t="shared" si="396"/>
        <v>0</v>
      </c>
      <c r="M655" s="20">
        <f t="shared" si="396"/>
        <v>0</v>
      </c>
      <c r="N655" s="20">
        <f t="shared" si="396"/>
        <v>0</v>
      </c>
      <c r="O655" s="20">
        <f t="shared" si="396"/>
        <v>0</v>
      </c>
      <c r="P655" s="5" t="s">
        <v>159</v>
      </c>
      <c r="Q655" s="5" t="s">
        <v>167</v>
      </c>
      <c r="R655" s="33">
        <f t="shared" si="365"/>
        <v>0</v>
      </c>
      <c r="S655" s="36">
        <f t="shared" si="388"/>
        <v>0</v>
      </c>
    </row>
    <row r="656" spans="1:19" ht="19.5" hidden="1" thickTop="1" thickBot="1" x14ac:dyDescent="0.3">
      <c r="A656" s="3" t="str">
        <f t="shared" si="387"/>
        <v>b</v>
      </c>
      <c r="B656" s="1" t="s">
        <v>1</v>
      </c>
      <c r="C656" s="7" t="s">
        <v>5</v>
      </c>
      <c r="D656" s="15">
        <f t="shared" si="397"/>
        <v>0</v>
      </c>
      <c r="E656" s="15">
        <f t="shared" si="397"/>
        <v>0</v>
      </c>
      <c r="F656" s="20">
        <f t="shared" si="361"/>
        <v>0</v>
      </c>
      <c r="G656" s="20">
        <f t="shared" si="395"/>
        <v>0</v>
      </c>
      <c r="H656" s="20">
        <f t="shared" si="395"/>
        <v>0</v>
      </c>
      <c r="I656" s="20">
        <f t="shared" si="395"/>
        <v>0</v>
      </c>
      <c r="J656" s="20">
        <f t="shared" si="395"/>
        <v>0</v>
      </c>
      <c r="K656" s="20">
        <f t="shared" si="363"/>
        <v>0</v>
      </c>
      <c r="L656" s="20">
        <f t="shared" si="396"/>
        <v>0</v>
      </c>
      <c r="M656" s="20">
        <f t="shared" si="396"/>
        <v>0</v>
      </c>
      <c r="N656" s="20">
        <f t="shared" si="396"/>
        <v>0</v>
      </c>
      <c r="O656" s="20">
        <f t="shared" si="396"/>
        <v>0</v>
      </c>
      <c r="P656" s="5" t="s">
        <v>159</v>
      </c>
      <c r="Q656" s="5" t="s">
        <v>167</v>
      </c>
      <c r="R656" s="33">
        <f t="shared" si="365"/>
        <v>0</v>
      </c>
      <c r="S656" s="36">
        <f t="shared" si="388"/>
        <v>0</v>
      </c>
    </row>
    <row r="657" spans="1:19" ht="19.5" hidden="1" thickTop="1" thickBot="1" x14ac:dyDescent="0.3">
      <c r="A657" s="3" t="str">
        <f t="shared" si="387"/>
        <v>b</v>
      </c>
      <c r="B657" s="1" t="s">
        <v>1</v>
      </c>
      <c r="C657" s="7" t="s">
        <v>6</v>
      </c>
      <c r="D657" s="15">
        <f t="shared" si="397"/>
        <v>0</v>
      </c>
      <c r="E657" s="15">
        <f t="shared" si="397"/>
        <v>0</v>
      </c>
      <c r="F657" s="20">
        <f t="shared" si="361"/>
        <v>0</v>
      </c>
      <c r="G657" s="20">
        <f t="shared" si="395"/>
        <v>0</v>
      </c>
      <c r="H657" s="20">
        <f t="shared" si="395"/>
        <v>0</v>
      </c>
      <c r="I657" s="20">
        <f t="shared" si="395"/>
        <v>0</v>
      </c>
      <c r="J657" s="20">
        <f t="shared" si="395"/>
        <v>0</v>
      </c>
      <c r="K657" s="20">
        <f t="shared" si="363"/>
        <v>0</v>
      </c>
      <c r="L657" s="20">
        <f t="shared" si="396"/>
        <v>0</v>
      </c>
      <c r="M657" s="20">
        <f t="shared" si="396"/>
        <v>0</v>
      </c>
      <c r="N657" s="20">
        <f t="shared" si="396"/>
        <v>0</v>
      </c>
      <c r="O657" s="20">
        <f t="shared" si="396"/>
        <v>0</v>
      </c>
      <c r="P657" s="5" t="s">
        <v>159</v>
      </c>
      <c r="Q657" s="5" t="s">
        <v>167</v>
      </c>
      <c r="R657" s="33">
        <f t="shared" si="365"/>
        <v>0</v>
      </c>
      <c r="S657" s="36">
        <f t="shared" si="388"/>
        <v>0</v>
      </c>
    </row>
    <row r="658" spans="1:19" ht="19.5" hidden="1" thickTop="1" thickBot="1" x14ac:dyDescent="0.3">
      <c r="A658" s="3" t="str">
        <f t="shared" si="387"/>
        <v>b</v>
      </c>
      <c r="B658" s="1" t="s">
        <v>1</v>
      </c>
      <c r="C658" s="7" t="s">
        <v>7</v>
      </c>
      <c r="D658" s="15">
        <f t="shared" si="397"/>
        <v>0</v>
      </c>
      <c r="E658" s="15">
        <f t="shared" si="397"/>
        <v>0</v>
      </c>
      <c r="F658" s="20">
        <f t="shared" si="361"/>
        <v>0</v>
      </c>
      <c r="G658" s="20">
        <f t="shared" si="395"/>
        <v>0</v>
      </c>
      <c r="H658" s="20">
        <f t="shared" si="395"/>
        <v>0</v>
      </c>
      <c r="I658" s="20">
        <f t="shared" si="395"/>
        <v>0</v>
      </c>
      <c r="J658" s="20">
        <f t="shared" si="395"/>
        <v>0</v>
      </c>
      <c r="K658" s="20">
        <f t="shared" si="363"/>
        <v>0</v>
      </c>
      <c r="L658" s="20">
        <f t="shared" si="396"/>
        <v>0</v>
      </c>
      <c r="M658" s="20">
        <f t="shared" si="396"/>
        <v>0</v>
      </c>
      <c r="N658" s="20">
        <f t="shared" si="396"/>
        <v>0</v>
      </c>
      <c r="O658" s="20">
        <f t="shared" si="396"/>
        <v>0</v>
      </c>
      <c r="P658" s="5" t="s">
        <v>159</v>
      </c>
      <c r="Q658" s="5" t="s">
        <v>167</v>
      </c>
      <c r="R658" s="33">
        <f t="shared" si="365"/>
        <v>0</v>
      </c>
      <c r="S658" s="36">
        <f t="shared" si="388"/>
        <v>0</v>
      </c>
    </row>
    <row r="659" spans="1:19" ht="19.5" thickTop="1" thickBot="1" x14ac:dyDescent="0.3">
      <c r="A659" s="3" t="str">
        <f t="shared" si="387"/>
        <v>a</v>
      </c>
      <c r="B659" s="1" t="s">
        <v>1</v>
      </c>
      <c r="C659" s="7" t="s">
        <v>8</v>
      </c>
      <c r="D659" s="15">
        <f t="shared" si="397"/>
        <v>12460000</v>
      </c>
      <c r="E659" s="15">
        <f t="shared" si="397"/>
        <v>0</v>
      </c>
      <c r="F659" s="20">
        <f t="shared" si="361"/>
        <v>12460000</v>
      </c>
      <c r="G659" s="20">
        <f t="shared" si="395"/>
        <v>2613000</v>
      </c>
      <c r="H659" s="20">
        <f t="shared" si="395"/>
        <v>2798500</v>
      </c>
      <c r="I659" s="20">
        <f t="shared" si="395"/>
        <v>3734500</v>
      </c>
      <c r="J659" s="20">
        <f t="shared" si="395"/>
        <v>3314000</v>
      </c>
      <c r="K659" s="20">
        <f t="shared" si="363"/>
        <v>0</v>
      </c>
      <c r="L659" s="20">
        <f t="shared" si="396"/>
        <v>0</v>
      </c>
      <c r="M659" s="20">
        <f t="shared" si="396"/>
        <v>0</v>
      </c>
      <c r="N659" s="20">
        <f t="shared" si="396"/>
        <v>0</v>
      </c>
      <c r="O659" s="20">
        <f t="shared" si="396"/>
        <v>0</v>
      </c>
      <c r="P659" s="5" t="s">
        <v>159</v>
      </c>
      <c r="Q659" s="5" t="s">
        <v>167</v>
      </c>
      <c r="R659" s="33">
        <f t="shared" si="365"/>
        <v>0</v>
      </c>
      <c r="S659" s="36">
        <f t="shared" si="388"/>
        <v>0</v>
      </c>
    </row>
    <row r="660" spans="1:19" ht="19.5" hidden="1" thickTop="1" thickBot="1" x14ac:dyDescent="0.3">
      <c r="A660" s="3" t="str">
        <f t="shared" si="387"/>
        <v>b</v>
      </c>
      <c r="B660" s="1" t="s">
        <v>1</v>
      </c>
      <c r="C660" s="7" t="s">
        <v>9</v>
      </c>
      <c r="D660" s="15">
        <f t="shared" si="397"/>
        <v>0</v>
      </c>
      <c r="E660" s="15">
        <f t="shared" si="397"/>
        <v>0</v>
      </c>
      <c r="F660" s="20">
        <f t="shared" si="361"/>
        <v>0</v>
      </c>
      <c r="G660" s="20">
        <f t="shared" si="395"/>
        <v>0</v>
      </c>
      <c r="H660" s="20">
        <f t="shared" si="395"/>
        <v>0</v>
      </c>
      <c r="I660" s="20">
        <f t="shared" si="395"/>
        <v>0</v>
      </c>
      <c r="J660" s="20">
        <f t="shared" si="395"/>
        <v>0</v>
      </c>
      <c r="K660" s="20">
        <f t="shared" si="363"/>
        <v>0</v>
      </c>
      <c r="L660" s="20">
        <f t="shared" si="396"/>
        <v>0</v>
      </c>
      <c r="M660" s="20">
        <f t="shared" si="396"/>
        <v>0</v>
      </c>
      <c r="N660" s="20">
        <f t="shared" si="396"/>
        <v>0</v>
      </c>
      <c r="O660" s="20">
        <f t="shared" si="396"/>
        <v>0</v>
      </c>
      <c r="P660" s="5" t="s">
        <v>159</v>
      </c>
      <c r="Q660" s="5" t="s">
        <v>167</v>
      </c>
      <c r="R660" s="33">
        <f t="shared" si="365"/>
        <v>0</v>
      </c>
      <c r="S660" s="36">
        <f t="shared" si="388"/>
        <v>0</v>
      </c>
    </row>
    <row r="661" spans="1:19" ht="19.5" hidden="1" thickTop="1" thickBot="1" x14ac:dyDescent="0.3">
      <c r="A661" s="3" t="str">
        <f t="shared" si="387"/>
        <v>b</v>
      </c>
      <c r="B661" s="1" t="s">
        <v>1</v>
      </c>
      <c r="C661" s="7" t="s">
        <v>10</v>
      </c>
      <c r="D661" s="15">
        <f t="shared" si="397"/>
        <v>0</v>
      </c>
      <c r="E661" s="15">
        <f t="shared" si="397"/>
        <v>0</v>
      </c>
      <c r="F661" s="20">
        <f t="shared" si="361"/>
        <v>0</v>
      </c>
      <c r="G661" s="20">
        <f t="shared" si="395"/>
        <v>0</v>
      </c>
      <c r="H661" s="20">
        <f t="shared" si="395"/>
        <v>0</v>
      </c>
      <c r="I661" s="20">
        <f t="shared" si="395"/>
        <v>0</v>
      </c>
      <c r="J661" s="20">
        <f t="shared" si="395"/>
        <v>0</v>
      </c>
      <c r="K661" s="20">
        <f t="shared" si="363"/>
        <v>0</v>
      </c>
      <c r="L661" s="20">
        <f t="shared" si="396"/>
        <v>0</v>
      </c>
      <c r="M661" s="20">
        <f t="shared" si="396"/>
        <v>0</v>
      </c>
      <c r="N661" s="20">
        <f t="shared" si="396"/>
        <v>0</v>
      </c>
      <c r="O661" s="20">
        <f t="shared" si="396"/>
        <v>0</v>
      </c>
      <c r="P661" s="5" t="s">
        <v>159</v>
      </c>
      <c r="Q661" s="5" t="s">
        <v>167</v>
      </c>
      <c r="R661" s="33">
        <f t="shared" si="365"/>
        <v>0</v>
      </c>
      <c r="S661" s="36">
        <f t="shared" si="388"/>
        <v>0</v>
      </c>
    </row>
    <row r="662" spans="1:19" ht="19.5" hidden="1" thickTop="1" thickBot="1" x14ac:dyDescent="0.3">
      <c r="A662" s="3" t="str">
        <f t="shared" si="387"/>
        <v>b</v>
      </c>
      <c r="B662" s="1" t="s">
        <v>1</v>
      </c>
      <c r="C662" s="7" t="s">
        <v>11</v>
      </c>
      <c r="D662" s="15">
        <f t="shared" si="397"/>
        <v>0</v>
      </c>
      <c r="E662" s="15">
        <f t="shared" si="397"/>
        <v>0</v>
      </c>
      <c r="F662" s="20">
        <f t="shared" si="361"/>
        <v>0</v>
      </c>
      <c r="G662" s="20">
        <f t="shared" si="395"/>
        <v>0</v>
      </c>
      <c r="H662" s="20">
        <f t="shared" si="395"/>
        <v>0</v>
      </c>
      <c r="I662" s="20">
        <f t="shared" si="395"/>
        <v>0</v>
      </c>
      <c r="J662" s="20">
        <f t="shared" si="395"/>
        <v>0</v>
      </c>
      <c r="K662" s="20">
        <f t="shared" si="363"/>
        <v>0</v>
      </c>
      <c r="L662" s="20">
        <f t="shared" si="396"/>
        <v>0</v>
      </c>
      <c r="M662" s="20">
        <f t="shared" si="396"/>
        <v>0</v>
      </c>
      <c r="N662" s="20">
        <f t="shared" si="396"/>
        <v>0</v>
      </c>
      <c r="O662" s="20">
        <f t="shared" si="396"/>
        <v>0</v>
      </c>
      <c r="P662" s="5" t="s">
        <v>159</v>
      </c>
      <c r="Q662" s="5" t="s">
        <v>167</v>
      </c>
      <c r="R662" s="33">
        <f t="shared" si="365"/>
        <v>0</v>
      </c>
      <c r="S662" s="36">
        <f t="shared" si="388"/>
        <v>0</v>
      </c>
    </row>
    <row r="663" spans="1:19" ht="19.5" hidden="1" thickTop="1" thickBot="1" x14ac:dyDescent="0.3">
      <c r="A663" s="3" t="str">
        <f t="shared" si="387"/>
        <v>b</v>
      </c>
      <c r="B663" s="1" t="s">
        <v>1</v>
      </c>
      <c r="C663" s="7" t="s">
        <v>12</v>
      </c>
      <c r="D663" s="15">
        <f t="shared" si="397"/>
        <v>0</v>
      </c>
      <c r="E663" s="15">
        <f t="shared" si="397"/>
        <v>0</v>
      </c>
      <c r="F663" s="20">
        <f t="shared" si="361"/>
        <v>0</v>
      </c>
      <c r="G663" s="20">
        <f t="shared" si="395"/>
        <v>0</v>
      </c>
      <c r="H663" s="20">
        <f t="shared" si="395"/>
        <v>0</v>
      </c>
      <c r="I663" s="20">
        <f t="shared" si="395"/>
        <v>0</v>
      </c>
      <c r="J663" s="20">
        <f t="shared" si="395"/>
        <v>0</v>
      </c>
      <c r="K663" s="20">
        <f t="shared" si="363"/>
        <v>0</v>
      </c>
      <c r="L663" s="20">
        <f t="shared" si="396"/>
        <v>0</v>
      </c>
      <c r="M663" s="20">
        <f t="shared" si="396"/>
        <v>0</v>
      </c>
      <c r="N663" s="20">
        <f t="shared" si="396"/>
        <v>0</v>
      </c>
      <c r="O663" s="20">
        <f t="shared" si="396"/>
        <v>0</v>
      </c>
      <c r="P663" s="5" t="s">
        <v>159</v>
      </c>
      <c r="Q663" s="5" t="s">
        <v>167</v>
      </c>
      <c r="R663" s="33">
        <f t="shared" si="365"/>
        <v>0</v>
      </c>
      <c r="S663" s="36">
        <f t="shared" si="388"/>
        <v>0</v>
      </c>
    </row>
    <row r="664" spans="1:19" ht="37.5" customHeight="1" thickTop="1" thickBot="1" x14ac:dyDescent="0.3">
      <c r="A664" s="3" t="str">
        <f t="shared" si="387"/>
        <v>a</v>
      </c>
      <c r="B664" s="8" t="s">
        <v>102</v>
      </c>
      <c r="C664" s="9" t="s">
        <v>101</v>
      </c>
      <c r="D664" s="14">
        <f t="shared" ref="D664:E664" si="398">D665+D673+D674+D675</f>
        <v>11764000</v>
      </c>
      <c r="E664" s="14">
        <f t="shared" si="398"/>
        <v>0</v>
      </c>
      <c r="F664" s="19">
        <f t="shared" si="361"/>
        <v>11764000</v>
      </c>
      <c r="G664" s="19">
        <f t="shared" ref="G664:J664" si="399">G665+G673+G674+G675</f>
        <v>2500000</v>
      </c>
      <c r="H664" s="19">
        <f t="shared" si="399"/>
        <v>2564000</v>
      </c>
      <c r="I664" s="19">
        <f t="shared" si="399"/>
        <v>3500000</v>
      </c>
      <c r="J664" s="19">
        <f t="shared" si="399"/>
        <v>3200000</v>
      </c>
      <c r="K664" s="19">
        <f t="shared" si="363"/>
        <v>0</v>
      </c>
      <c r="L664" s="19">
        <f t="shared" ref="L664:O664" si="400">L665+L673+L674+L675</f>
        <v>0</v>
      </c>
      <c r="M664" s="19">
        <f t="shared" si="400"/>
        <v>0</v>
      </c>
      <c r="N664" s="19">
        <f t="shared" si="400"/>
        <v>0</v>
      </c>
      <c r="O664" s="19">
        <f t="shared" si="400"/>
        <v>0</v>
      </c>
      <c r="P664" s="5" t="s">
        <v>159</v>
      </c>
      <c r="Q664" s="5" t="s">
        <v>168</v>
      </c>
      <c r="R664" s="33">
        <f t="shared" si="365"/>
        <v>0</v>
      </c>
      <c r="S664" s="36">
        <f t="shared" si="388"/>
        <v>0</v>
      </c>
    </row>
    <row r="665" spans="1:19" ht="19.5" thickTop="1" thickBot="1" x14ac:dyDescent="0.3">
      <c r="A665" s="3" t="str">
        <f t="shared" si="387"/>
        <v>a</v>
      </c>
      <c r="B665" s="1" t="s">
        <v>1</v>
      </c>
      <c r="C665" s="7" t="s">
        <v>2</v>
      </c>
      <c r="D665" s="15">
        <f t="shared" ref="D665:E665" si="401">D666+D667+D668+D669+D670+D671+D672</f>
        <v>11764000</v>
      </c>
      <c r="E665" s="15">
        <f t="shared" si="401"/>
        <v>0</v>
      </c>
      <c r="F665" s="20">
        <f t="shared" si="361"/>
        <v>11764000</v>
      </c>
      <c r="G665" s="20">
        <f t="shared" ref="G665:J665" si="402">G666+G667+G668+G669+G670+G671+G672</f>
        <v>2500000</v>
      </c>
      <c r="H665" s="20">
        <f t="shared" si="402"/>
        <v>2564000</v>
      </c>
      <c r="I665" s="20">
        <f t="shared" si="402"/>
        <v>3500000</v>
      </c>
      <c r="J665" s="20">
        <f t="shared" si="402"/>
        <v>3200000</v>
      </c>
      <c r="K665" s="20">
        <f t="shared" si="363"/>
        <v>0</v>
      </c>
      <c r="L665" s="20">
        <f t="shared" ref="L665:O665" si="403">L666+L667+L668+L669+L670+L671+L672</f>
        <v>0</v>
      </c>
      <c r="M665" s="20">
        <f t="shared" si="403"/>
        <v>0</v>
      </c>
      <c r="N665" s="20">
        <f t="shared" si="403"/>
        <v>0</v>
      </c>
      <c r="O665" s="20">
        <f t="shared" si="403"/>
        <v>0</v>
      </c>
      <c r="P665" s="5" t="s">
        <v>159</v>
      </c>
      <c r="Q665" s="5" t="s">
        <v>168</v>
      </c>
      <c r="R665" s="33">
        <f t="shared" si="365"/>
        <v>0</v>
      </c>
      <c r="S665" s="36">
        <f t="shared" si="388"/>
        <v>0</v>
      </c>
    </row>
    <row r="666" spans="1:19" ht="19.5" hidden="1" thickTop="1" thickBot="1" x14ac:dyDescent="0.3">
      <c r="A666" s="3" t="str">
        <f t="shared" si="387"/>
        <v>b</v>
      </c>
      <c r="B666" s="1" t="s">
        <v>1</v>
      </c>
      <c r="C666" s="7" t="s">
        <v>3</v>
      </c>
      <c r="D666" s="16">
        <v>0</v>
      </c>
      <c r="E666" s="16">
        <v>0</v>
      </c>
      <c r="F666" s="22">
        <f t="shared" si="361"/>
        <v>0</v>
      </c>
      <c r="G666" s="22"/>
      <c r="H666" s="22"/>
      <c r="I666" s="21"/>
      <c r="J666" s="22"/>
      <c r="K666" s="22">
        <f t="shared" si="363"/>
        <v>0</v>
      </c>
      <c r="L666" s="22"/>
      <c r="M666" s="22"/>
      <c r="N666" s="21"/>
      <c r="O666" s="22"/>
      <c r="Q666" s="5" t="s">
        <v>168</v>
      </c>
      <c r="R666" s="33">
        <f t="shared" si="365"/>
        <v>0</v>
      </c>
      <c r="S666" s="36">
        <f t="shared" si="388"/>
        <v>0</v>
      </c>
    </row>
    <row r="667" spans="1:19" ht="19.5" hidden="1" thickTop="1" thickBot="1" x14ac:dyDescent="0.3">
      <c r="A667" s="3" t="str">
        <f t="shared" si="387"/>
        <v>b</v>
      </c>
      <c r="B667" s="1" t="s">
        <v>1</v>
      </c>
      <c r="C667" s="7" t="s">
        <v>4</v>
      </c>
      <c r="D667" s="16">
        <v>0</v>
      </c>
      <c r="E667" s="16">
        <v>0</v>
      </c>
      <c r="F667" s="22">
        <f t="shared" si="361"/>
        <v>0</v>
      </c>
      <c r="G667" s="22"/>
      <c r="H667" s="22"/>
      <c r="I667" s="21"/>
      <c r="J667" s="22"/>
      <c r="K667" s="22">
        <f t="shared" si="363"/>
        <v>0</v>
      </c>
      <c r="L667" s="22"/>
      <c r="M667" s="22"/>
      <c r="N667" s="21"/>
      <c r="O667" s="22"/>
      <c r="Q667" s="5" t="s">
        <v>168</v>
      </c>
      <c r="R667" s="33">
        <f t="shared" si="365"/>
        <v>0</v>
      </c>
      <c r="S667" s="36">
        <f t="shared" si="388"/>
        <v>0</v>
      </c>
    </row>
    <row r="668" spans="1:19" ht="19.5" hidden="1" thickTop="1" thickBot="1" x14ac:dyDescent="0.3">
      <c r="A668" s="3" t="str">
        <f t="shared" si="387"/>
        <v>b</v>
      </c>
      <c r="B668" s="1" t="s">
        <v>1</v>
      </c>
      <c r="C668" s="7" t="s">
        <v>5</v>
      </c>
      <c r="D668" s="16">
        <v>0</v>
      </c>
      <c r="E668" s="16">
        <v>0</v>
      </c>
      <c r="F668" s="22">
        <f t="shared" si="361"/>
        <v>0</v>
      </c>
      <c r="G668" s="22"/>
      <c r="H668" s="22"/>
      <c r="I668" s="21"/>
      <c r="J668" s="22"/>
      <c r="K668" s="22">
        <f t="shared" si="363"/>
        <v>0</v>
      </c>
      <c r="L668" s="22"/>
      <c r="M668" s="22"/>
      <c r="N668" s="21"/>
      <c r="O668" s="22"/>
      <c r="Q668" s="5" t="s">
        <v>168</v>
      </c>
      <c r="R668" s="33">
        <f t="shared" si="365"/>
        <v>0</v>
      </c>
      <c r="S668" s="36">
        <f t="shared" si="388"/>
        <v>0</v>
      </c>
    </row>
    <row r="669" spans="1:19" ht="19.5" hidden="1" thickTop="1" thickBot="1" x14ac:dyDescent="0.3">
      <c r="A669" s="3" t="str">
        <f t="shared" si="387"/>
        <v>b</v>
      </c>
      <c r="B669" s="1" t="s">
        <v>1</v>
      </c>
      <c r="C669" s="7" t="s">
        <v>6</v>
      </c>
      <c r="D669" s="16">
        <v>0</v>
      </c>
      <c r="E669" s="16">
        <v>0</v>
      </c>
      <c r="F669" s="22">
        <f t="shared" ref="F669:F732" si="404">G669+H669+I669+J669</f>
        <v>0</v>
      </c>
      <c r="G669" s="22"/>
      <c r="H669" s="22"/>
      <c r="I669" s="21"/>
      <c r="J669" s="22"/>
      <c r="K669" s="22">
        <f t="shared" ref="K669:K732" si="405">L669+M669+N669+O669</f>
        <v>0</v>
      </c>
      <c r="L669" s="22"/>
      <c r="M669" s="22"/>
      <c r="N669" s="21"/>
      <c r="O669" s="22"/>
      <c r="Q669" s="5" t="s">
        <v>168</v>
      </c>
      <c r="R669" s="33">
        <f t="shared" ref="R669:R732" si="406">D669-F669</f>
        <v>0</v>
      </c>
      <c r="S669" s="36">
        <f t="shared" si="388"/>
        <v>0</v>
      </c>
    </row>
    <row r="670" spans="1:19" ht="19.5" hidden="1" thickTop="1" thickBot="1" x14ac:dyDescent="0.3">
      <c r="A670" s="3" t="str">
        <f t="shared" si="387"/>
        <v>b</v>
      </c>
      <c r="B670" s="1" t="s">
        <v>1</v>
      </c>
      <c r="C670" s="7" t="s">
        <v>7</v>
      </c>
      <c r="D670" s="16">
        <v>0</v>
      </c>
      <c r="E670" s="16">
        <v>0</v>
      </c>
      <c r="F670" s="22">
        <f t="shared" si="404"/>
        <v>0</v>
      </c>
      <c r="G670" s="22"/>
      <c r="H670" s="22"/>
      <c r="I670" s="21"/>
      <c r="J670" s="22"/>
      <c r="K670" s="22">
        <f t="shared" si="405"/>
        <v>0</v>
      </c>
      <c r="L670" s="22"/>
      <c r="M670" s="22"/>
      <c r="N670" s="21"/>
      <c r="O670" s="22"/>
      <c r="Q670" s="5" t="s">
        <v>168</v>
      </c>
      <c r="R670" s="33">
        <f t="shared" si="406"/>
        <v>0</v>
      </c>
      <c r="S670" s="36">
        <f t="shared" si="388"/>
        <v>0</v>
      </c>
    </row>
    <row r="671" spans="1:19" ht="19.5" thickTop="1" thickBot="1" x14ac:dyDescent="0.3">
      <c r="A671" s="3" t="str">
        <f t="shared" si="387"/>
        <v>a</v>
      </c>
      <c r="B671" s="1" t="s">
        <v>1</v>
      </c>
      <c r="C671" s="7" t="s">
        <v>8</v>
      </c>
      <c r="D671" s="16">
        <v>11764000</v>
      </c>
      <c r="E671" s="16">
        <v>0</v>
      </c>
      <c r="F671" s="22">
        <f t="shared" si="404"/>
        <v>11764000</v>
      </c>
      <c r="G671" s="22">
        <v>2500000</v>
      </c>
      <c r="H671" s="22">
        <v>2564000</v>
      </c>
      <c r="I671" s="22">
        <v>3500000</v>
      </c>
      <c r="J671" s="22">
        <v>3200000</v>
      </c>
      <c r="K671" s="22">
        <f t="shared" si="405"/>
        <v>0</v>
      </c>
      <c r="L671" s="22"/>
      <c r="M671" s="22"/>
      <c r="N671" s="22"/>
      <c r="O671" s="22"/>
      <c r="Q671" s="5" t="s">
        <v>168</v>
      </c>
      <c r="R671" s="33">
        <f t="shared" si="406"/>
        <v>0</v>
      </c>
      <c r="S671" s="36">
        <f t="shared" si="388"/>
        <v>0</v>
      </c>
    </row>
    <row r="672" spans="1:19" ht="19.5" hidden="1" thickTop="1" thickBot="1" x14ac:dyDescent="0.3">
      <c r="A672" s="3" t="str">
        <f t="shared" si="387"/>
        <v>b</v>
      </c>
      <c r="B672" s="1" t="s">
        <v>1</v>
      </c>
      <c r="C672" s="7" t="s">
        <v>9</v>
      </c>
      <c r="D672" s="16">
        <v>0</v>
      </c>
      <c r="E672" s="16">
        <v>0</v>
      </c>
      <c r="F672" s="22">
        <f t="shared" si="404"/>
        <v>0</v>
      </c>
      <c r="G672" s="22"/>
      <c r="H672" s="22"/>
      <c r="I672" s="21"/>
      <c r="J672" s="22"/>
      <c r="K672" s="22">
        <f t="shared" si="405"/>
        <v>0</v>
      </c>
      <c r="L672" s="22"/>
      <c r="M672" s="22"/>
      <c r="N672" s="21"/>
      <c r="O672" s="22"/>
      <c r="Q672" s="5" t="s">
        <v>168</v>
      </c>
      <c r="R672" s="33">
        <f t="shared" si="406"/>
        <v>0</v>
      </c>
      <c r="S672" s="36">
        <f t="shared" si="388"/>
        <v>0</v>
      </c>
    </row>
    <row r="673" spans="1:19" ht="19.5" hidden="1" thickTop="1" thickBot="1" x14ac:dyDescent="0.3">
      <c r="A673" s="3" t="str">
        <f t="shared" si="387"/>
        <v>b</v>
      </c>
      <c r="B673" s="1" t="s">
        <v>1</v>
      </c>
      <c r="C673" s="7" t="s">
        <v>10</v>
      </c>
      <c r="D673" s="16">
        <v>0</v>
      </c>
      <c r="E673" s="16">
        <v>0</v>
      </c>
      <c r="F673" s="22">
        <f t="shared" si="404"/>
        <v>0</v>
      </c>
      <c r="G673" s="22"/>
      <c r="H673" s="22"/>
      <c r="I673" s="21"/>
      <c r="J673" s="22"/>
      <c r="K673" s="22">
        <f t="shared" si="405"/>
        <v>0</v>
      </c>
      <c r="L673" s="22"/>
      <c r="M673" s="22"/>
      <c r="N673" s="21"/>
      <c r="O673" s="22"/>
      <c r="Q673" s="5" t="s">
        <v>168</v>
      </c>
      <c r="R673" s="33">
        <f t="shared" si="406"/>
        <v>0</v>
      </c>
      <c r="S673" s="36">
        <f t="shared" si="388"/>
        <v>0</v>
      </c>
    </row>
    <row r="674" spans="1:19" ht="19.5" hidden="1" thickTop="1" thickBot="1" x14ac:dyDescent="0.3">
      <c r="A674" s="3" t="str">
        <f t="shared" si="387"/>
        <v>b</v>
      </c>
      <c r="B674" s="1" t="s">
        <v>1</v>
      </c>
      <c r="C674" s="7" t="s">
        <v>11</v>
      </c>
      <c r="D674" s="16">
        <v>0</v>
      </c>
      <c r="E674" s="16">
        <v>0</v>
      </c>
      <c r="F674" s="22">
        <f t="shared" si="404"/>
        <v>0</v>
      </c>
      <c r="G674" s="22"/>
      <c r="H674" s="22"/>
      <c r="I674" s="21"/>
      <c r="J674" s="22"/>
      <c r="K674" s="22">
        <f t="shared" si="405"/>
        <v>0</v>
      </c>
      <c r="L674" s="22"/>
      <c r="M674" s="22"/>
      <c r="N674" s="21"/>
      <c r="O674" s="22"/>
      <c r="Q674" s="5" t="s">
        <v>168</v>
      </c>
      <c r="R674" s="33">
        <f t="shared" si="406"/>
        <v>0</v>
      </c>
      <c r="S674" s="36">
        <f t="shared" si="388"/>
        <v>0</v>
      </c>
    </row>
    <row r="675" spans="1:19" ht="19.5" hidden="1" thickTop="1" thickBot="1" x14ac:dyDescent="0.3">
      <c r="A675" s="3" t="str">
        <f t="shared" si="387"/>
        <v>b</v>
      </c>
      <c r="B675" s="1" t="s">
        <v>1</v>
      </c>
      <c r="C675" s="7" t="s">
        <v>12</v>
      </c>
      <c r="D675" s="16">
        <v>0</v>
      </c>
      <c r="E675" s="16">
        <v>0</v>
      </c>
      <c r="F675" s="22">
        <f t="shared" si="404"/>
        <v>0</v>
      </c>
      <c r="G675" s="22"/>
      <c r="H675" s="22"/>
      <c r="I675" s="21"/>
      <c r="J675" s="22"/>
      <c r="K675" s="22">
        <f t="shared" si="405"/>
        <v>0</v>
      </c>
      <c r="L675" s="22"/>
      <c r="M675" s="22"/>
      <c r="N675" s="21"/>
      <c r="O675" s="22"/>
      <c r="Q675" s="5" t="s">
        <v>168</v>
      </c>
      <c r="R675" s="33">
        <f t="shared" si="406"/>
        <v>0</v>
      </c>
      <c r="S675" s="36">
        <f t="shared" si="388"/>
        <v>0</v>
      </c>
    </row>
    <row r="676" spans="1:19" ht="91.5" thickTop="1" thickBot="1" x14ac:dyDescent="0.3">
      <c r="A676" s="3" t="str">
        <f t="shared" si="387"/>
        <v>a</v>
      </c>
      <c r="B676" s="8" t="s">
        <v>103</v>
      </c>
      <c r="C676" s="2" t="s">
        <v>231</v>
      </c>
      <c r="D676" s="14">
        <f t="shared" ref="D676:E676" si="407">D677+D685+D686+D687</f>
        <v>1240000</v>
      </c>
      <c r="E676" s="14">
        <f t="shared" si="407"/>
        <v>0</v>
      </c>
      <c r="F676" s="19">
        <f t="shared" si="404"/>
        <v>1240000</v>
      </c>
      <c r="G676" s="19">
        <f t="shared" ref="G676:J676" si="408">G677+G685+G686+G687</f>
        <v>260000</v>
      </c>
      <c r="H676" s="19">
        <f t="shared" si="408"/>
        <v>260000</v>
      </c>
      <c r="I676" s="19">
        <f t="shared" si="408"/>
        <v>460000</v>
      </c>
      <c r="J676" s="19">
        <f t="shared" si="408"/>
        <v>260000</v>
      </c>
      <c r="K676" s="19">
        <f t="shared" si="405"/>
        <v>0</v>
      </c>
      <c r="L676" s="19">
        <f t="shared" ref="L676:O676" si="409">L677+L685+L686+L687</f>
        <v>0</v>
      </c>
      <c r="M676" s="19">
        <f t="shared" si="409"/>
        <v>0</v>
      </c>
      <c r="N676" s="19">
        <f t="shared" si="409"/>
        <v>0</v>
      </c>
      <c r="O676" s="19">
        <f t="shared" si="409"/>
        <v>0</v>
      </c>
      <c r="P676" s="5" t="s">
        <v>159</v>
      </c>
      <c r="Q676" s="5" t="s">
        <v>161</v>
      </c>
      <c r="R676" s="33">
        <f t="shared" si="406"/>
        <v>0</v>
      </c>
      <c r="S676" s="36">
        <f t="shared" si="388"/>
        <v>0</v>
      </c>
    </row>
    <row r="677" spans="1:19" ht="19.5" thickTop="1" thickBot="1" x14ac:dyDescent="0.3">
      <c r="A677" s="3" t="str">
        <f t="shared" si="387"/>
        <v>a</v>
      </c>
      <c r="B677" s="1" t="s">
        <v>1</v>
      </c>
      <c r="C677" s="7" t="s">
        <v>2</v>
      </c>
      <c r="D677" s="15">
        <f t="shared" ref="D677:E677" si="410">D678+D679+D680+D681+D682+D683+D684</f>
        <v>1240000</v>
      </c>
      <c r="E677" s="15">
        <f t="shared" si="410"/>
        <v>0</v>
      </c>
      <c r="F677" s="20">
        <f t="shared" si="404"/>
        <v>1240000</v>
      </c>
      <c r="G677" s="20">
        <f t="shared" ref="G677:J677" si="411">G678+G679+G680+G681+G682+G683+G684</f>
        <v>260000</v>
      </c>
      <c r="H677" s="20">
        <f t="shared" si="411"/>
        <v>260000</v>
      </c>
      <c r="I677" s="20">
        <f t="shared" si="411"/>
        <v>460000</v>
      </c>
      <c r="J677" s="20">
        <f t="shared" si="411"/>
        <v>260000</v>
      </c>
      <c r="K677" s="20">
        <f t="shared" si="405"/>
        <v>0</v>
      </c>
      <c r="L677" s="20">
        <f t="shared" ref="L677:O677" si="412">L678+L679+L680+L681+L682+L683+L684</f>
        <v>0</v>
      </c>
      <c r="M677" s="20">
        <f t="shared" si="412"/>
        <v>0</v>
      </c>
      <c r="N677" s="20">
        <f t="shared" si="412"/>
        <v>0</v>
      </c>
      <c r="O677" s="20">
        <f t="shared" si="412"/>
        <v>0</v>
      </c>
      <c r="P677" s="5" t="s">
        <v>159</v>
      </c>
      <c r="Q677" s="5" t="s">
        <v>161</v>
      </c>
      <c r="R677" s="33">
        <f t="shared" si="406"/>
        <v>0</v>
      </c>
      <c r="S677" s="36">
        <f t="shared" si="388"/>
        <v>0</v>
      </c>
    </row>
    <row r="678" spans="1:19" ht="19.5" hidden="1" thickTop="1" thickBot="1" x14ac:dyDescent="0.3">
      <c r="A678" s="3" t="str">
        <f t="shared" si="387"/>
        <v>b</v>
      </c>
      <c r="B678" s="1" t="s">
        <v>1</v>
      </c>
      <c r="C678" s="7" t="s">
        <v>3</v>
      </c>
      <c r="D678" s="16">
        <v>0</v>
      </c>
      <c r="E678" s="16">
        <v>0</v>
      </c>
      <c r="F678" s="22">
        <f t="shared" si="404"/>
        <v>0</v>
      </c>
      <c r="G678" s="22"/>
      <c r="H678" s="22"/>
      <c r="I678" s="21"/>
      <c r="J678" s="22"/>
      <c r="K678" s="22">
        <f t="shared" si="405"/>
        <v>0</v>
      </c>
      <c r="L678" s="22"/>
      <c r="M678" s="22"/>
      <c r="N678" s="21"/>
      <c r="O678" s="22"/>
      <c r="Q678" s="5" t="s">
        <v>161</v>
      </c>
      <c r="R678" s="33">
        <f t="shared" si="406"/>
        <v>0</v>
      </c>
      <c r="S678" s="36">
        <f t="shared" si="388"/>
        <v>0</v>
      </c>
    </row>
    <row r="679" spans="1:19" ht="19.5" thickTop="1" thickBot="1" x14ac:dyDescent="0.3">
      <c r="A679" s="3" t="str">
        <f t="shared" si="387"/>
        <v>a</v>
      </c>
      <c r="B679" s="1" t="s">
        <v>1</v>
      </c>
      <c r="C679" s="7" t="s">
        <v>4</v>
      </c>
      <c r="D679" s="16">
        <v>1240000</v>
      </c>
      <c r="E679" s="16">
        <v>0</v>
      </c>
      <c r="F679" s="22">
        <f t="shared" si="404"/>
        <v>1240000</v>
      </c>
      <c r="G679" s="22">
        <v>260000</v>
      </c>
      <c r="H679" s="22">
        <v>260000</v>
      </c>
      <c r="I679" s="21">
        <v>460000</v>
      </c>
      <c r="J679" s="22">
        <v>260000</v>
      </c>
      <c r="K679" s="22">
        <f t="shared" si="405"/>
        <v>0</v>
      </c>
      <c r="L679" s="22"/>
      <c r="M679" s="22"/>
      <c r="N679" s="21"/>
      <c r="O679" s="22"/>
      <c r="Q679" s="5" t="s">
        <v>161</v>
      </c>
      <c r="R679" s="33">
        <f t="shared" si="406"/>
        <v>0</v>
      </c>
      <c r="S679" s="36">
        <f t="shared" si="388"/>
        <v>0</v>
      </c>
    </row>
    <row r="680" spans="1:19" ht="19.5" hidden="1" thickTop="1" thickBot="1" x14ac:dyDescent="0.3">
      <c r="A680" s="3" t="str">
        <f t="shared" si="387"/>
        <v>b</v>
      </c>
      <c r="B680" s="1" t="s">
        <v>1</v>
      </c>
      <c r="C680" s="7" t="s">
        <v>5</v>
      </c>
      <c r="D680" s="16">
        <v>0</v>
      </c>
      <c r="E680" s="16">
        <v>0</v>
      </c>
      <c r="F680" s="22">
        <f t="shared" si="404"/>
        <v>0</v>
      </c>
      <c r="G680" s="22"/>
      <c r="H680" s="22"/>
      <c r="I680" s="21"/>
      <c r="J680" s="22"/>
      <c r="K680" s="22">
        <f t="shared" si="405"/>
        <v>0</v>
      </c>
      <c r="L680" s="22"/>
      <c r="M680" s="22"/>
      <c r="N680" s="21"/>
      <c r="O680" s="22"/>
      <c r="Q680" s="5" t="s">
        <v>161</v>
      </c>
      <c r="R680" s="33">
        <f t="shared" si="406"/>
        <v>0</v>
      </c>
      <c r="S680" s="36">
        <f t="shared" si="388"/>
        <v>0</v>
      </c>
    </row>
    <row r="681" spans="1:19" ht="19.5" hidden="1" thickTop="1" thickBot="1" x14ac:dyDescent="0.3">
      <c r="A681" s="3" t="str">
        <f t="shared" si="387"/>
        <v>b</v>
      </c>
      <c r="B681" s="1" t="s">
        <v>1</v>
      </c>
      <c r="C681" s="7" t="s">
        <v>6</v>
      </c>
      <c r="D681" s="16">
        <v>0</v>
      </c>
      <c r="E681" s="16">
        <v>0</v>
      </c>
      <c r="F681" s="22">
        <f t="shared" si="404"/>
        <v>0</v>
      </c>
      <c r="G681" s="22"/>
      <c r="H681" s="22"/>
      <c r="I681" s="21"/>
      <c r="J681" s="22"/>
      <c r="K681" s="22">
        <f t="shared" si="405"/>
        <v>0</v>
      </c>
      <c r="L681" s="22"/>
      <c r="M681" s="22"/>
      <c r="N681" s="21"/>
      <c r="O681" s="22"/>
      <c r="Q681" s="5" t="s">
        <v>161</v>
      </c>
      <c r="R681" s="33">
        <f t="shared" si="406"/>
        <v>0</v>
      </c>
      <c r="S681" s="36">
        <f t="shared" si="388"/>
        <v>0</v>
      </c>
    </row>
    <row r="682" spans="1:19" ht="19.5" hidden="1" thickTop="1" thickBot="1" x14ac:dyDescent="0.3">
      <c r="A682" s="3" t="str">
        <f t="shared" si="387"/>
        <v>b</v>
      </c>
      <c r="B682" s="1" t="s">
        <v>1</v>
      </c>
      <c r="C682" s="7" t="s">
        <v>7</v>
      </c>
      <c r="D682" s="16">
        <v>0</v>
      </c>
      <c r="E682" s="16">
        <v>0</v>
      </c>
      <c r="F682" s="22">
        <f t="shared" si="404"/>
        <v>0</v>
      </c>
      <c r="G682" s="22"/>
      <c r="H682" s="22"/>
      <c r="I682" s="21"/>
      <c r="J682" s="22"/>
      <c r="K682" s="22">
        <f t="shared" si="405"/>
        <v>0</v>
      </c>
      <c r="L682" s="22"/>
      <c r="M682" s="22"/>
      <c r="N682" s="21"/>
      <c r="O682" s="22"/>
      <c r="Q682" s="5" t="s">
        <v>161</v>
      </c>
      <c r="R682" s="33">
        <f t="shared" si="406"/>
        <v>0</v>
      </c>
      <c r="S682" s="36">
        <f t="shared" si="388"/>
        <v>0</v>
      </c>
    </row>
    <row r="683" spans="1:19" ht="19.5" hidden="1" thickTop="1" thickBot="1" x14ac:dyDescent="0.3">
      <c r="A683" s="3" t="str">
        <f t="shared" si="387"/>
        <v>b</v>
      </c>
      <c r="B683" s="1" t="s">
        <v>1</v>
      </c>
      <c r="C683" s="7" t="s">
        <v>8</v>
      </c>
      <c r="D683" s="16">
        <v>0</v>
      </c>
      <c r="E683" s="16">
        <v>0</v>
      </c>
      <c r="F683" s="22">
        <f t="shared" si="404"/>
        <v>0</v>
      </c>
      <c r="G683" s="22"/>
      <c r="H683" s="22"/>
      <c r="I683" s="21"/>
      <c r="J683" s="22"/>
      <c r="K683" s="22">
        <f t="shared" si="405"/>
        <v>0</v>
      </c>
      <c r="L683" s="22"/>
      <c r="M683" s="22"/>
      <c r="N683" s="21"/>
      <c r="O683" s="22"/>
      <c r="Q683" s="5" t="s">
        <v>161</v>
      </c>
      <c r="R683" s="33">
        <f t="shared" si="406"/>
        <v>0</v>
      </c>
      <c r="S683" s="36">
        <f t="shared" si="388"/>
        <v>0</v>
      </c>
    </row>
    <row r="684" spans="1:19" ht="19.5" hidden="1" thickTop="1" thickBot="1" x14ac:dyDescent="0.3">
      <c r="A684" s="3" t="str">
        <f t="shared" si="387"/>
        <v>b</v>
      </c>
      <c r="B684" s="1" t="s">
        <v>1</v>
      </c>
      <c r="C684" s="7" t="s">
        <v>9</v>
      </c>
      <c r="D684" s="16">
        <v>0</v>
      </c>
      <c r="E684" s="16">
        <v>0</v>
      </c>
      <c r="F684" s="22">
        <f t="shared" si="404"/>
        <v>0</v>
      </c>
      <c r="G684" s="22"/>
      <c r="H684" s="22"/>
      <c r="I684" s="21"/>
      <c r="J684" s="22"/>
      <c r="K684" s="22">
        <f t="shared" si="405"/>
        <v>0</v>
      </c>
      <c r="L684" s="22"/>
      <c r="M684" s="22"/>
      <c r="N684" s="21"/>
      <c r="O684" s="22"/>
      <c r="Q684" s="5" t="s">
        <v>161</v>
      </c>
      <c r="R684" s="33">
        <f t="shared" si="406"/>
        <v>0</v>
      </c>
      <c r="S684" s="36">
        <f t="shared" si="388"/>
        <v>0</v>
      </c>
    </row>
    <row r="685" spans="1:19" ht="19.5" hidden="1" thickTop="1" thickBot="1" x14ac:dyDescent="0.3">
      <c r="A685" s="3" t="str">
        <f t="shared" si="387"/>
        <v>b</v>
      </c>
      <c r="B685" s="1" t="s">
        <v>1</v>
      </c>
      <c r="C685" s="7" t="s">
        <v>10</v>
      </c>
      <c r="D685" s="16">
        <v>0</v>
      </c>
      <c r="E685" s="16">
        <v>0</v>
      </c>
      <c r="F685" s="22">
        <f t="shared" si="404"/>
        <v>0</v>
      </c>
      <c r="G685" s="22"/>
      <c r="H685" s="22"/>
      <c r="I685" s="21"/>
      <c r="J685" s="22"/>
      <c r="K685" s="22">
        <f t="shared" si="405"/>
        <v>0</v>
      </c>
      <c r="L685" s="22"/>
      <c r="M685" s="22"/>
      <c r="N685" s="21"/>
      <c r="O685" s="22"/>
      <c r="Q685" s="5" t="s">
        <v>161</v>
      </c>
      <c r="R685" s="33">
        <f t="shared" si="406"/>
        <v>0</v>
      </c>
      <c r="S685" s="36">
        <f t="shared" si="388"/>
        <v>0</v>
      </c>
    </row>
    <row r="686" spans="1:19" ht="19.5" hidden="1" thickTop="1" thickBot="1" x14ac:dyDescent="0.3">
      <c r="A686" s="3" t="str">
        <f t="shared" si="387"/>
        <v>b</v>
      </c>
      <c r="B686" s="1" t="s">
        <v>1</v>
      </c>
      <c r="C686" s="7" t="s">
        <v>11</v>
      </c>
      <c r="D686" s="16">
        <v>0</v>
      </c>
      <c r="E686" s="16">
        <v>0</v>
      </c>
      <c r="F686" s="22">
        <f t="shared" si="404"/>
        <v>0</v>
      </c>
      <c r="G686" s="22"/>
      <c r="H686" s="22"/>
      <c r="I686" s="21"/>
      <c r="J686" s="22"/>
      <c r="K686" s="22">
        <f t="shared" si="405"/>
        <v>0</v>
      </c>
      <c r="L686" s="22"/>
      <c r="M686" s="22"/>
      <c r="N686" s="21"/>
      <c r="O686" s="22"/>
      <c r="Q686" s="5" t="s">
        <v>161</v>
      </c>
      <c r="R686" s="33">
        <f t="shared" si="406"/>
        <v>0</v>
      </c>
      <c r="S686" s="36">
        <f t="shared" si="388"/>
        <v>0</v>
      </c>
    </row>
    <row r="687" spans="1:19" ht="19.5" hidden="1" thickTop="1" thickBot="1" x14ac:dyDescent="0.3">
      <c r="A687" s="3" t="str">
        <f t="shared" si="387"/>
        <v>b</v>
      </c>
      <c r="B687" s="1" t="s">
        <v>1</v>
      </c>
      <c r="C687" s="7" t="s">
        <v>12</v>
      </c>
      <c r="D687" s="16">
        <v>0</v>
      </c>
      <c r="E687" s="16">
        <v>0</v>
      </c>
      <c r="F687" s="22">
        <f t="shared" si="404"/>
        <v>0</v>
      </c>
      <c r="G687" s="22"/>
      <c r="H687" s="22"/>
      <c r="I687" s="21"/>
      <c r="J687" s="22"/>
      <c r="K687" s="22">
        <f t="shared" si="405"/>
        <v>0</v>
      </c>
      <c r="L687" s="22"/>
      <c r="M687" s="22"/>
      <c r="N687" s="21"/>
      <c r="O687" s="22"/>
      <c r="Q687" s="5" t="s">
        <v>161</v>
      </c>
      <c r="R687" s="33">
        <f t="shared" si="406"/>
        <v>0</v>
      </c>
      <c r="S687" s="36">
        <f t="shared" si="388"/>
        <v>0</v>
      </c>
    </row>
    <row r="688" spans="1:19" ht="60.75" customHeight="1" thickTop="1" thickBot="1" x14ac:dyDescent="0.3">
      <c r="A688" s="3" t="str">
        <f t="shared" si="387"/>
        <v>a</v>
      </c>
      <c r="B688" s="8" t="s">
        <v>104</v>
      </c>
      <c r="C688" s="9" t="s">
        <v>105</v>
      </c>
      <c r="D688" s="14">
        <f>D689+D697+D698+D699</f>
        <v>996000</v>
      </c>
      <c r="E688" s="14">
        <f>E689+E697+E698+E699</f>
        <v>0</v>
      </c>
      <c r="F688" s="19">
        <f t="shared" si="404"/>
        <v>996000</v>
      </c>
      <c r="G688" s="19">
        <f t="shared" ref="G688:J688" si="413">G689+G697+G698+G699</f>
        <v>113000</v>
      </c>
      <c r="H688" s="19">
        <f t="shared" si="413"/>
        <v>374500</v>
      </c>
      <c r="I688" s="19">
        <f t="shared" si="413"/>
        <v>394500</v>
      </c>
      <c r="J688" s="19">
        <f t="shared" si="413"/>
        <v>114000</v>
      </c>
      <c r="K688" s="19">
        <f t="shared" si="405"/>
        <v>0</v>
      </c>
      <c r="L688" s="19">
        <f t="shared" ref="L688:O688" si="414">L689+L697+L698+L699</f>
        <v>0</v>
      </c>
      <c r="M688" s="19">
        <f t="shared" si="414"/>
        <v>0</v>
      </c>
      <c r="N688" s="19">
        <f t="shared" si="414"/>
        <v>0</v>
      </c>
      <c r="O688" s="19">
        <f t="shared" si="414"/>
        <v>0</v>
      </c>
      <c r="P688" s="5" t="s">
        <v>159</v>
      </c>
      <c r="Q688" s="5" t="s">
        <v>161</v>
      </c>
      <c r="R688" s="33">
        <f t="shared" si="406"/>
        <v>0</v>
      </c>
      <c r="S688" s="36">
        <f t="shared" si="388"/>
        <v>0</v>
      </c>
    </row>
    <row r="689" spans="1:19" ht="19.5" thickTop="1" thickBot="1" x14ac:dyDescent="0.3">
      <c r="A689" s="3" t="str">
        <f t="shared" si="387"/>
        <v>a</v>
      </c>
      <c r="B689" s="1" t="s">
        <v>1</v>
      </c>
      <c r="C689" s="7" t="s">
        <v>2</v>
      </c>
      <c r="D689" s="15">
        <f>D690+D691+D692+D693+D694+D695+D696</f>
        <v>996000</v>
      </c>
      <c r="E689" s="15">
        <f>E690+E691+E692+E693+E694+E695+E696</f>
        <v>0</v>
      </c>
      <c r="F689" s="20">
        <f t="shared" si="404"/>
        <v>996000</v>
      </c>
      <c r="G689" s="20">
        <f t="shared" ref="G689:J689" si="415">G690+G691+G692+G693+G694+G695+G696</f>
        <v>113000</v>
      </c>
      <c r="H689" s="20">
        <f t="shared" si="415"/>
        <v>374500</v>
      </c>
      <c r="I689" s="20">
        <f t="shared" si="415"/>
        <v>394500</v>
      </c>
      <c r="J689" s="20">
        <f t="shared" si="415"/>
        <v>114000</v>
      </c>
      <c r="K689" s="20">
        <f t="shared" si="405"/>
        <v>0</v>
      </c>
      <c r="L689" s="20">
        <f t="shared" ref="L689:O689" si="416">L690+L691+L692+L693+L694+L695+L696</f>
        <v>0</v>
      </c>
      <c r="M689" s="20">
        <f t="shared" si="416"/>
        <v>0</v>
      </c>
      <c r="N689" s="20">
        <f t="shared" si="416"/>
        <v>0</v>
      </c>
      <c r="O689" s="20">
        <f t="shared" si="416"/>
        <v>0</v>
      </c>
      <c r="P689" s="5" t="s">
        <v>159</v>
      </c>
      <c r="Q689" s="5" t="s">
        <v>161</v>
      </c>
      <c r="R689" s="33">
        <f t="shared" si="406"/>
        <v>0</v>
      </c>
      <c r="S689" s="36">
        <f t="shared" si="388"/>
        <v>0</v>
      </c>
    </row>
    <row r="690" spans="1:19" ht="19.5" hidden="1" thickTop="1" thickBot="1" x14ac:dyDescent="0.3">
      <c r="A690" s="3" t="str">
        <f t="shared" si="387"/>
        <v>b</v>
      </c>
      <c r="B690" s="1" t="s">
        <v>1</v>
      </c>
      <c r="C690" s="7" t="s">
        <v>3</v>
      </c>
      <c r="D690" s="16">
        <v>0</v>
      </c>
      <c r="E690" s="16">
        <v>0</v>
      </c>
      <c r="F690" s="22">
        <f t="shared" si="404"/>
        <v>0</v>
      </c>
      <c r="G690" s="22"/>
      <c r="H690" s="22"/>
      <c r="I690" s="21"/>
      <c r="J690" s="22"/>
      <c r="K690" s="22">
        <f t="shared" si="405"/>
        <v>0</v>
      </c>
      <c r="L690" s="22"/>
      <c r="M690" s="22"/>
      <c r="N690" s="21"/>
      <c r="O690" s="22"/>
      <c r="Q690" s="5" t="s">
        <v>161</v>
      </c>
      <c r="R690" s="33">
        <f t="shared" si="406"/>
        <v>0</v>
      </c>
      <c r="S690" s="36">
        <f t="shared" si="388"/>
        <v>0</v>
      </c>
    </row>
    <row r="691" spans="1:19" ht="19.5" thickTop="1" thickBot="1" x14ac:dyDescent="0.3">
      <c r="A691" s="3" t="str">
        <f t="shared" si="387"/>
        <v>a</v>
      </c>
      <c r="B691" s="1" t="s">
        <v>1</v>
      </c>
      <c r="C691" s="7" t="s">
        <v>4</v>
      </c>
      <c r="D691" s="16">
        <v>300000</v>
      </c>
      <c r="E691" s="16">
        <v>0</v>
      </c>
      <c r="F691" s="22">
        <f t="shared" si="404"/>
        <v>300000</v>
      </c>
      <c r="G691" s="22"/>
      <c r="H691" s="22">
        <v>140000</v>
      </c>
      <c r="I691" s="21">
        <v>160000</v>
      </c>
      <c r="J691" s="22"/>
      <c r="K691" s="22">
        <f t="shared" si="405"/>
        <v>0</v>
      </c>
      <c r="L691" s="22"/>
      <c r="M691" s="22"/>
      <c r="N691" s="21"/>
      <c r="O691" s="22"/>
      <c r="Q691" s="5" t="s">
        <v>161</v>
      </c>
      <c r="R691" s="33">
        <f t="shared" si="406"/>
        <v>0</v>
      </c>
      <c r="S691" s="36">
        <f t="shared" si="388"/>
        <v>0</v>
      </c>
    </row>
    <row r="692" spans="1:19" ht="19.5" hidden="1" thickTop="1" thickBot="1" x14ac:dyDescent="0.3">
      <c r="A692" s="3" t="str">
        <f t="shared" si="387"/>
        <v>b</v>
      </c>
      <c r="B692" s="1" t="s">
        <v>1</v>
      </c>
      <c r="C692" s="7" t="s">
        <v>5</v>
      </c>
      <c r="D692" s="16">
        <v>0</v>
      </c>
      <c r="E692" s="16">
        <v>0</v>
      </c>
      <c r="F692" s="22">
        <f t="shared" si="404"/>
        <v>0</v>
      </c>
      <c r="G692" s="22"/>
      <c r="H692" s="22"/>
      <c r="I692" s="21"/>
      <c r="J692" s="22"/>
      <c r="K692" s="22">
        <f t="shared" si="405"/>
        <v>0</v>
      </c>
      <c r="L692" s="22"/>
      <c r="M692" s="22"/>
      <c r="N692" s="21"/>
      <c r="O692" s="22"/>
      <c r="Q692" s="5" t="s">
        <v>161</v>
      </c>
      <c r="R692" s="33">
        <f t="shared" si="406"/>
        <v>0</v>
      </c>
      <c r="S692" s="36">
        <f t="shared" si="388"/>
        <v>0</v>
      </c>
    </row>
    <row r="693" spans="1:19" ht="19.5" hidden="1" thickTop="1" thickBot="1" x14ac:dyDescent="0.3">
      <c r="A693" s="3" t="str">
        <f t="shared" si="387"/>
        <v>b</v>
      </c>
      <c r="B693" s="1" t="s">
        <v>1</v>
      </c>
      <c r="C693" s="7" t="s">
        <v>6</v>
      </c>
      <c r="D693" s="16">
        <v>0</v>
      </c>
      <c r="E693" s="16">
        <v>0</v>
      </c>
      <c r="F693" s="22">
        <f t="shared" si="404"/>
        <v>0</v>
      </c>
      <c r="G693" s="22"/>
      <c r="H693" s="22"/>
      <c r="I693" s="21"/>
      <c r="J693" s="22"/>
      <c r="K693" s="22">
        <f t="shared" si="405"/>
        <v>0</v>
      </c>
      <c r="L693" s="22"/>
      <c r="M693" s="22"/>
      <c r="N693" s="21"/>
      <c r="O693" s="22"/>
      <c r="Q693" s="5" t="s">
        <v>161</v>
      </c>
      <c r="R693" s="33">
        <f t="shared" si="406"/>
        <v>0</v>
      </c>
      <c r="S693" s="36">
        <f t="shared" si="388"/>
        <v>0</v>
      </c>
    </row>
    <row r="694" spans="1:19" ht="19.5" hidden="1" thickTop="1" thickBot="1" x14ac:dyDescent="0.3">
      <c r="A694" s="3" t="str">
        <f t="shared" si="387"/>
        <v>b</v>
      </c>
      <c r="B694" s="1" t="s">
        <v>1</v>
      </c>
      <c r="C694" s="7" t="s">
        <v>7</v>
      </c>
      <c r="D694" s="16">
        <v>0</v>
      </c>
      <c r="E694" s="16">
        <v>0</v>
      </c>
      <c r="F694" s="22">
        <f t="shared" si="404"/>
        <v>0</v>
      </c>
      <c r="G694" s="22"/>
      <c r="H694" s="22"/>
      <c r="I694" s="21"/>
      <c r="J694" s="22"/>
      <c r="K694" s="22">
        <f t="shared" si="405"/>
        <v>0</v>
      </c>
      <c r="L694" s="22"/>
      <c r="M694" s="22"/>
      <c r="N694" s="21"/>
      <c r="O694" s="22"/>
      <c r="Q694" s="5" t="s">
        <v>161</v>
      </c>
      <c r="R694" s="33">
        <f t="shared" si="406"/>
        <v>0</v>
      </c>
      <c r="S694" s="36">
        <f t="shared" si="388"/>
        <v>0</v>
      </c>
    </row>
    <row r="695" spans="1:19" ht="19.5" thickTop="1" thickBot="1" x14ac:dyDescent="0.3">
      <c r="A695" s="3" t="str">
        <f t="shared" si="387"/>
        <v>a</v>
      </c>
      <c r="B695" s="1" t="s">
        <v>1</v>
      </c>
      <c r="C695" s="7" t="s">
        <v>8</v>
      </c>
      <c r="D695" s="16">
        <v>696000</v>
      </c>
      <c r="E695" s="16">
        <v>0</v>
      </c>
      <c r="F695" s="22">
        <f t="shared" si="404"/>
        <v>696000</v>
      </c>
      <c r="G695" s="22">
        <v>113000</v>
      </c>
      <c r="H695" s="22">
        <v>234500</v>
      </c>
      <c r="I695" s="22">
        <v>234500</v>
      </c>
      <c r="J695" s="22">
        <v>114000</v>
      </c>
      <c r="K695" s="22">
        <f t="shared" si="405"/>
        <v>0</v>
      </c>
      <c r="L695" s="22"/>
      <c r="M695" s="22"/>
      <c r="N695" s="22"/>
      <c r="O695" s="22"/>
      <c r="Q695" s="5" t="s">
        <v>161</v>
      </c>
      <c r="R695" s="33">
        <f t="shared" si="406"/>
        <v>0</v>
      </c>
      <c r="S695" s="36">
        <f t="shared" si="388"/>
        <v>0</v>
      </c>
    </row>
    <row r="696" spans="1:19" ht="19.5" hidden="1" thickTop="1" thickBot="1" x14ac:dyDescent="0.3">
      <c r="A696" s="3" t="str">
        <f t="shared" si="387"/>
        <v>b</v>
      </c>
      <c r="B696" s="1" t="s">
        <v>1</v>
      </c>
      <c r="C696" s="7" t="s">
        <v>9</v>
      </c>
      <c r="D696" s="16">
        <v>0</v>
      </c>
      <c r="E696" s="16">
        <v>0</v>
      </c>
      <c r="F696" s="22">
        <f t="shared" si="404"/>
        <v>0</v>
      </c>
      <c r="G696" s="22"/>
      <c r="H696" s="22"/>
      <c r="I696" s="21"/>
      <c r="J696" s="22"/>
      <c r="K696" s="22">
        <f t="shared" si="405"/>
        <v>0</v>
      </c>
      <c r="L696" s="22"/>
      <c r="M696" s="22"/>
      <c r="N696" s="21"/>
      <c r="O696" s="22"/>
      <c r="Q696" s="5" t="s">
        <v>161</v>
      </c>
      <c r="R696" s="33">
        <f t="shared" si="406"/>
        <v>0</v>
      </c>
      <c r="S696" s="36">
        <f t="shared" si="388"/>
        <v>0</v>
      </c>
    </row>
    <row r="697" spans="1:19" ht="19.5" hidden="1" thickTop="1" thickBot="1" x14ac:dyDescent="0.3">
      <c r="A697" s="3" t="str">
        <f t="shared" si="387"/>
        <v>b</v>
      </c>
      <c r="B697" s="1" t="s">
        <v>1</v>
      </c>
      <c r="C697" s="7" t="s">
        <v>10</v>
      </c>
      <c r="D697" s="16">
        <v>0</v>
      </c>
      <c r="E697" s="16">
        <v>0</v>
      </c>
      <c r="F697" s="22">
        <f t="shared" si="404"/>
        <v>0</v>
      </c>
      <c r="G697" s="22"/>
      <c r="H697" s="22"/>
      <c r="I697" s="21"/>
      <c r="J697" s="22"/>
      <c r="K697" s="22">
        <f t="shared" si="405"/>
        <v>0</v>
      </c>
      <c r="L697" s="22"/>
      <c r="M697" s="22"/>
      <c r="N697" s="21"/>
      <c r="O697" s="22"/>
      <c r="Q697" s="5" t="s">
        <v>161</v>
      </c>
      <c r="R697" s="33">
        <f t="shared" si="406"/>
        <v>0</v>
      </c>
      <c r="S697" s="36">
        <f t="shared" si="388"/>
        <v>0</v>
      </c>
    </row>
    <row r="698" spans="1:19" ht="19.5" hidden="1" thickTop="1" thickBot="1" x14ac:dyDescent="0.3">
      <c r="A698" s="3" t="str">
        <f t="shared" si="387"/>
        <v>b</v>
      </c>
      <c r="B698" s="1" t="s">
        <v>1</v>
      </c>
      <c r="C698" s="7" t="s">
        <v>11</v>
      </c>
      <c r="D698" s="16">
        <v>0</v>
      </c>
      <c r="E698" s="16">
        <v>0</v>
      </c>
      <c r="F698" s="22">
        <f t="shared" si="404"/>
        <v>0</v>
      </c>
      <c r="G698" s="22"/>
      <c r="H698" s="22"/>
      <c r="I698" s="21"/>
      <c r="J698" s="22"/>
      <c r="K698" s="22">
        <f t="shared" si="405"/>
        <v>0</v>
      </c>
      <c r="L698" s="22"/>
      <c r="M698" s="22"/>
      <c r="N698" s="21"/>
      <c r="O698" s="22"/>
      <c r="Q698" s="5" t="s">
        <v>161</v>
      </c>
      <c r="R698" s="33">
        <f t="shared" si="406"/>
        <v>0</v>
      </c>
      <c r="S698" s="36">
        <f t="shared" si="388"/>
        <v>0</v>
      </c>
    </row>
    <row r="699" spans="1:19" ht="19.5" hidden="1" thickTop="1" thickBot="1" x14ac:dyDescent="0.3">
      <c r="A699" s="3" t="str">
        <f t="shared" si="387"/>
        <v>b</v>
      </c>
      <c r="B699" s="1" t="s">
        <v>1</v>
      </c>
      <c r="C699" s="7" t="s">
        <v>12</v>
      </c>
      <c r="D699" s="16">
        <v>0</v>
      </c>
      <c r="E699" s="16">
        <v>0</v>
      </c>
      <c r="F699" s="22">
        <f t="shared" si="404"/>
        <v>0</v>
      </c>
      <c r="G699" s="22"/>
      <c r="H699" s="22"/>
      <c r="I699" s="21"/>
      <c r="J699" s="22"/>
      <c r="K699" s="22">
        <f t="shared" si="405"/>
        <v>0</v>
      </c>
      <c r="L699" s="22"/>
      <c r="M699" s="22"/>
      <c r="N699" s="21"/>
      <c r="O699" s="22"/>
      <c r="Q699" s="5" t="s">
        <v>161</v>
      </c>
      <c r="R699" s="33">
        <f t="shared" si="406"/>
        <v>0</v>
      </c>
      <c r="S699" s="36">
        <f t="shared" si="388"/>
        <v>0</v>
      </c>
    </row>
    <row r="700" spans="1:19" ht="19.5" thickTop="1" thickBot="1" x14ac:dyDescent="0.3">
      <c r="A700" s="3" t="str">
        <f t="shared" si="387"/>
        <v>a</v>
      </c>
      <c r="B700" s="8" t="s">
        <v>106</v>
      </c>
      <c r="C700" s="9" t="s">
        <v>208</v>
      </c>
      <c r="D700" s="14">
        <f>D701+D709+D710+D711</f>
        <v>8424000</v>
      </c>
      <c r="E700" s="14">
        <f>E701+E709+E710+E711</f>
        <v>0</v>
      </c>
      <c r="F700" s="19">
        <f t="shared" si="404"/>
        <v>8424000</v>
      </c>
      <c r="G700" s="19">
        <f t="shared" ref="G700:J700" si="417">G701+G709+G710+G711</f>
        <v>1400000</v>
      </c>
      <c r="H700" s="19">
        <f t="shared" si="417"/>
        <v>1590000</v>
      </c>
      <c r="I700" s="19">
        <f t="shared" si="417"/>
        <v>2420000</v>
      </c>
      <c r="J700" s="19">
        <f t="shared" si="417"/>
        <v>3014000</v>
      </c>
      <c r="K700" s="19">
        <f t="shared" si="405"/>
        <v>0</v>
      </c>
      <c r="L700" s="19">
        <f t="shared" ref="L700:O700" si="418">L701+L709+L710+L711</f>
        <v>0</v>
      </c>
      <c r="M700" s="19">
        <f t="shared" si="418"/>
        <v>0</v>
      </c>
      <c r="N700" s="19">
        <f t="shared" si="418"/>
        <v>0</v>
      </c>
      <c r="O700" s="19">
        <f t="shared" si="418"/>
        <v>0</v>
      </c>
      <c r="P700" s="5" t="s">
        <v>159</v>
      </c>
      <c r="Q700" s="5" t="s">
        <v>167</v>
      </c>
      <c r="R700" s="33">
        <f t="shared" si="406"/>
        <v>0</v>
      </c>
      <c r="S700" s="36">
        <f t="shared" si="388"/>
        <v>0</v>
      </c>
    </row>
    <row r="701" spans="1:19" ht="19.5" thickTop="1" thickBot="1" x14ac:dyDescent="0.3">
      <c r="A701" s="3" t="str">
        <f t="shared" si="387"/>
        <v>a</v>
      </c>
      <c r="B701" s="1" t="s">
        <v>1</v>
      </c>
      <c r="C701" s="7" t="s">
        <v>2</v>
      </c>
      <c r="D701" s="15">
        <f>D702+D703+D704+D705+D706+D707+D708</f>
        <v>8424000</v>
      </c>
      <c r="E701" s="15">
        <f>E702+E703+E704+E705+E706+E707+E708</f>
        <v>0</v>
      </c>
      <c r="F701" s="20">
        <f t="shared" si="404"/>
        <v>8424000</v>
      </c>
      <c r="G701" s="20">
        <f t="shared" ref="G701:J701" si="419">G702+G703+G704+G705+G706+G707+G708</f>
        <v>1400000</v>
      </c>
      <c r="H701" s="20">
        <f t="shared" si="419"/>
        <v>1590000</v>
      </c>
      <c r="I701" s="20">
        <f t="shared" si="419"/>
        <v>2420000</v>
      </c>
      <c r="J701" s="20">
        <f t="shared" si="419"/>
        <v>3014000</v>
      </c>
      <c r="K701" s="20">
        <f t="shared" si="405"/>
        <v>0</v>
      </c>
      <c r="L701" s="20">
        <f t="shared" ref="L701:O701" si="420">L702+L703+L704+L705+L706+L707+L708</f>
        <v>0</v>
      </c>
      <c r="M701" s="20">
        <f t="shared" si="420"/>
        <v>0</v>
      </c>
      <c r="N701" s="20">
        <f t="shared" si="420"/>
        <v>0</v>
      </c>
      <c r="O701" s="20">
        <f t="shared" si="420"/>
        <v>0</v>
      </c>
      <c r="P701" s="5" t="s">
        <v>159</v>
      </c>
      <c r="Q701" s="5" t="s">
        <v>167</v>
      </c>
      <c r="R701" s="33">
        <f t="shared" si="406"/>
        <v>0</v>
      </c>
      <c r="S701" s="36">
        <f t="shared" si="388"/>
        <v>0</v>
      </c>
    </row>
    <row r="702" spans="1:19" ht="19.5" hidden="1" thickTop="1" thickBot="1" x14ac:dyDescent="0.3">
      <c r="A702" s="3" t="str">
        <f t="shared" si="387"/>
        <v>b</v>
      </c>
      <c r="B702" s="1" t="s">
        <v>1</v>
      </c>
      <c r="C702" s="7" t="s">
        <v>3</v>
      </c>
      <c r="D702" s="15">
        <f>D714+D726+D738</f>
        <v>0</v>
      </c>
      <c r="E702" s="15">
        <f>E714+E726+E738</f>
        <v>0</v>
      </c>
      <c r="F702" s="20">
        <f t="shared" si="404"/>
        <v>0</v>
      </c>
      <c r="G702" s="20">
        <f t="shared" ref="G702:J711" si="421">G714+G726+G738</f>
        <v>0</v>
      </c>
      <c r="H702" s="20">
        <f t="shared" si="421"/>
        <v>0</v>
      </c>
      <c r="I702" s="20">
        <f t="shared" si="421"/>
        <v>0</v>
      </c>
      <c r="J702" s="20">
        <f t="shared" si="421"/>
        <v>0</v>
      </c>
      <c r="K702" s="20">
        <f t="shared" si="405"/>
        <v>0</v>
      </c>
      <c r="L702" s="20">
        <f t="shared" ref="L702:O711" si="422">L714+L726+L738</f>
        <v>0</v>
      </c>
      <c r="M702" s="20">
        <f t="shared" si="422"/>
        <v>0</v>
      </c>
      <c r="N702" s="20">
        <f t="shared" si="422"/>
        <v>0</v>
      </c>
      <c r="O702" s="20">
        <f t="shared" si="422"/>
        <v>0</v>
      </c>
      <c r="P702" s="5" t="s">
        <v>159</v>
      </c>
      <c r="Q702" s="5" t="s">
        <v>167</v>
      </c>
      <c r="R702" s="33">
        <f t="shared" si="406"/>
        <v>0</v>
      </c>
      <c r="S702" s="36">
        <f t="shared" si="388"/>
        <v>0</v>
      </c>
    </row>
    <row r="703" spans="1:19" ht="19.5" thickTop="1" thickBot="1" x14ac:dyDescent="0.3">
      <c r="A703" s="3" t="str">
        <f t="shared" si="387"/>
        <v>a</v>
      </c>
      <c r="B703" s="1" t="s">
        <v>1</v>
      </c>
      <c r="C703" s="7" t="s">
        <v>4</v>
      </c>
      <c r="D703" s="15">
        <f t="shared" ref="D703:E711" si="423">D715+D727+D739</f>
        <v>3530000</v>
      </c>
      <c r="E703" s="15">
        <f t="shared" si="423"/>
        <v>0</v>
      </c>
      <c r="F703" s="20">
        <f t="shared" si="404"/>
        <v>3530000</v>
      </c>
      <c r="G703" s="20">
        <f t="shared" si="421"/>
        <v>180000</v>
      </c>
      <c r="H703" s="20">
        <f t="shared" si="421"/>
        <v>240000</v>
      </c>
      <c r="I703" s="20">
        <f t="shared" si="421"/>
        <v>1240000</v>
      </c>
      <c r="J703" s="20">
        <f t="shared" si="421"/>
        <v>1870000</v>
      </c>
      <c r="K703" s="20">
        <f t="shared" si="405"/>
        <v>0</v>
      </c>
      <c r="L703" s="20">
        <f t="shared" si="422"/>
        <v>0</v>
      </c>
      <c r="M703" s="20">
        <f t="shared" si="422"/>
        <v>0</v>
      </c>
      <c r="N703" s="20">
        <f t="shared" si="422"/>
        <v>0</v>
      </c>
      <c r="O703" s="20">
        <f t="shared" si="422"/>
        <v>0</v>
      </c>
      <c r="P703" s="5" t="s">
        <v>159</v>
      </c>
      <c r="Q703" s="5" t="s">
        <v>167</v>
      </c>
      <c r="R703" s="33">
        <f t="shared" si="406"/>
        <v>0</v>
      </c>
      <c r="S703" s="36">
        <f t="shared" si="388"/>
        <v>0</v>
      </c>
    </row>
    <row r="704" spans="1:19" ht="19.5" hidden="1" thickTop="1" thickBot="1" x14ac:dyDescent="0.3">
      <c r="A704" s="3" t="str">
        <f t="shared" si="387"/>
        <v>b</v>
      </c>
      <c r="B704" s="1" t="s">
        <v>1</v>
      </c>
      <c r="C704" s="7" t="s">
        <v>5</v>
      </c>
      <c r="D704" s="15">
        <f t="shared" si="423"/>
        <v>0</v>
      </c>
      <c r="E704" s="15">
        <f t="shared" si="423"/>
        <v>0</v>
      </c>
      <c r="F704" s="20">
        <f t="shared" si="404"/>
        <v>0</v>
      </c>
      <c r="G704" s="20">
        <f t="shared" si="421"/>
        <v>0</v>
      </c>
      <c r="H704" s="20">
        <f t="shared" si="421"/>
        <v>0</v>
      </c>
      <c r="I704" s="20">
        <f t="shared" si="421"/>
        <v>0</v>
      </c>
      <c r="J704" s="20">
        <f t="shared" si="421"/>
        <v>0</v>
      </c>
      <c r="K704" s="20">
        <f t="shared" si="405"/>
        <v>0</v>
      </c>
      <c r="L704" s="20">
        <f t="shared" si="422"/>
        <v>0</v>
      </c>
      <c r="M704" s="20">
        <f t="shared" si="422"/>
        <v>0</v>
      </c>
      <c r="N704" s="20">
        <f t="shared" si="422"/>
        <v>0</v>
      </c>
      <c r="O704" s="20">
        <f t="shared" si="422"/>
        <v>0</v>
      </c>
      <c r="P704" s="5" t="s">
        <v>159</v>
      </c>
      <c r="Q704" s="5" t="s">
        <v>167</v>
      </c>
      <c r="R704" s="33">
        <f t="shared" si="406"/>
        <v>0</v>
      </c>
      <c r="S704" s="36">
        <f t="shared" si="388"/>
        <v>0</v>
      </c>
    </row>
    <row r="705" spans="1:19" ht="19.5" hidden="1" thickTop="1" thickBot="1" x14ac:dyDescent="0.3">
      <c r="A705" s="3" t="str">
        <f t="shared" si="387"/>
        <v>b</v>
      </c>
      <c r="B705" s="1" t="s">
        <v>1</v>
      </c>
      <c r="C705" s="7" t="s">
        <v>6</v>
      </c>
      <c r="D705" s="15">
        <f t="shared" si="423"/>
        <v>0</v>
      </c>
      <c r="E705" s="15">
        <f t="shared" si="423"/>
        <v>0</v>
      </c>
      <c r="F705" s="20">
        <f t="shared" si="404"/>
        <v>0</v>
      </c>
      <c r="G705" s="20">
        <f t="shared" si="421"/>
        <v>0</v>
      </c>
      <c r="H705" s="20">
        <f t="shared" si="421"/>
        <v>0</v>
      </c>
      <c r="I705" s="20">
        <f t="shared" si="421"/>
        <v>0</v>
      </c>
      <c r="J705" s="20">
        <f t="shared" si="421"/>
        <v>0</v>
      </c>
      <c r="K705" s="20">
        <f t="shared" si="405"/>
        <v>0</v>
      </c>
      <c r="L705" s="20">
        <f t="shared" si="422"/>
        <v>0</v>
      </c>
      <c r="M705" s="20">
        <f t="shared" si="422"/>
        <v>0</v>
      </c>
      <c r="N705" s="20">
        <f t="shared" si="422"/>
        <v>0</v>
      </c>
      <c r="O705" s="20">
        <f t="shared" si="422"/>
        <v>0</v>
      </c>
      <c r="P705" s="5" t="s">
        <v>159</v>
      </c>
      <c r="Q705" s="5" t="s">
        <v>167</v>
      </c>
      <c r="R705" s="33">
        <f t="shared" si="406"/>
        <v>0</v>
      </c>
      <c r="S705" s="36">
        <f t="shared" si="388"/>
        <v>0</v>
      </c>
    </row>
    <row r="706" spans="1:19" ht="19.5" hidden="1" thickTop="1" thickBot="1" x14ac:dyDescent="0.3">
      <c r="A706" s="3" t="str">
        <f t="shared" si="387"/>
        <v>b</v>
      </c>
      <c r="B706" s="1" t="s">
        <v>1</v>
      </c>
      <c r="C706" s="7" t="s">
        <v>7</v>
      </c>
      <c r="D706" s="15">
        <f t="shared" si="423"/>
        <v>0</v>
      </c>
      <c r="E706" s="15">
        <f t="shared" si="423"/>
        <v>0</v>
      </c>
      <c r="F706" s="20">
        <f t="shared" si="404"/>
        <v>0</v>
      </c>
      <c r="G706" s="20">
        <f t="shared" si="421"/>
        <v>0</v>
      </c>
      <c r="H706" s="20">
        <f t="shared" si="421"/>
        <v>0</v>
      </c>
      <c r="I706" s="20">
        <f t="shared" si="421"/>
        <v>0</v>
      </c>
      <c r="J706" s="20">
        <f t="shared" si="421"/>
        <v>0</v>
      </c>
      <c r="K706" s="20">
        <f t="shared" si="405"/>
        <v>0</v>
      </c>
      <c r="L706" s="20">
        <f t="shared" si="422"/>
        <v>0</v>
      </c>
      <c r="M706" s="20">
        <f t="shared" si="422"/>
        <v>0</v>
      </c>
      <c r="N706" s="20">
        <f t="shared" si="422"/>
        <v>0</v>
      </c>
      <c r="O706" s="20">
        <f t="shared" si="422"/>
        <v>0</v>
      </c>
      <c r="P706" s="5" t="s">
        <v>159</v>
      </c>
      <c r="Q706" s="5" t="s">
        <v>167</v>
      </c>
      <c r="R706" s="33">
        <f t="shared" si="406"/>
        <v>0</v>
      </c>
      <c r="S706" s="36">
        <f t="shared" si="388"/>
        <v>0</v>
      </c>
    </row>
    <row r="707" spans="1:19" ht="19.5" thickTop="1" thickBot="1" x14ac:dyDescent="0.3">
      <c r="A707" s="3" t="str">
        <f t="shared" si="387"/>
        <v>a</v>
      </c>
      <c r="B707" s="1" t="s">
        <v>1</v>
      </c>
      <c r="C707" s="7" t="s">
        <v>8</v>
      </c>
      <c r="D707" s="15">
        <f t="shared" si="423"/>
        <v>4894000</v>
      </c>
      <c r="E707" s="15">
        <f t="shared" si="423"/>
        <v>0</v>
      </c>
      <c r="F707" s="20">
        <f t="shared" si="404"/>
        <v>4894000</v>
      </c>
      <c r="G707" s="20">
        <f t="shared" si="421"/>
        <v>1220000</v>
      </c>
      <c r="H707" s="20">
        <f t="shared" si="421"/>
        <v>1350000</v>
      </c>
      <c r="I707" s="20">
        <f t="shared" si="421"/>
        <v>1180000</v>
      </c>
      <c r="J707" s="20">
        <f t="shared" si="421"/>
        <v>1144000</v>
      </c>
      <c r="K707" s="20">
        <f t="shared" si="405"/>
        <v>0</v>
      </c>
      <c r="L707" s="20">
        <f t="shared" si="422"/>
        <v>0</v>
      </c>
      <c r="M707" s="20">
        <f t="shared" si="422"/>
        <v>0</v>
      </c>
      <c r="N707" s="20">
        <f t="shared" si="422"/>
        <v>0</v>
      </c>
      <c r="O707" s="20">
        <f t="shared" si="422"/>
        <v>0</v>
      </c>
      <c r="P707" s="5" t="s">
        <v>159</v>
      </c>
      <c r="Q707" s="5" t="s">
        <v>167</v>
      </c>
      <c r="R707" s="33">
        <f t="shared" si="406"/>
        <v>0</v>
      </c>
      <c r="S707" s="36">
        <f t="shared" si="388"/>
        <v>0</v>
      </c>
    </row>
    <row r="708" spans="1:19" ht="19.5" hidden="1" thickTop="1" thickBot="1" x14ac:dyDescent="0.3">
      <c r="A708" s="3" t="str">
        <f t="shared" si="387"/>
        <v>b</v>
      </c>
      <c r="B708" s="1" t="s">
        <v>1</v>
      </c>
      <c r="C708" s="7" t="s">
        <v>9</v>
      </c>
      <c r="D708" s="15">
        <f t="shared" si="423"/>
        <v>0</v>
      </c>
      <c r="E708" s="15">
        <f t="shared" si="423"/>
        <v>0</v>
      </c>
      <c r="F708" s="20">
        <f t="shared" si="404"/>
        <v>0</v>
      </c>
      <c r="G708" s="20">
        <f t="shared" si="421"/>
        <v>0</v>
      </c>
      <c r="H708" s="20">
        <f t="shared" si="421"/>
        <v>0</v>
      </c>
      <c r="I708" s="20">
        <f t="shared" si="421"/>
        <v>0</v>
      </c>
      <c r="J708" s="20">
        <f t="shared" si="421"/>
        <v>0</v>
      </c>
      <c r="K708" s="20">
        <f t="shared" si="405"/>
        <v>0</v>
      </c>
      <c r="L708" s="20">
        <f t="shared" si="422"/>
        <v>0</v>
      </c>
      <c r="M708" s="20">
        <f t="shared" si="422"/>
        <v>0</v>
      </c>
      <c r="N708" s="20">
        <f t="shared" si="422"/>
        <v>0</v>
      </c>
      <c r="O708" s="20">
        <f t="shared" si="422"/>
        <v>0</v>
      </c>
      <c r="P708" s="5" t="s">
        <v>159</v>
      </c>
      <c r="Q708" s="5" t="s">
        <v>167</v>
      </c>
      <c r="R708" s="33">
        <f t="shared" si="406"/>
        <v>0</v>
      </c>
      <c r="S708" s="36">
        <f t="shared" si="388"/>
        <v>0</v>
      </c>
    </row>
    <row r="709" spans="1:19" ht="19.5" hidden="1" thickTop="1" thickBot="1" x14ac:dyDescent="0.3">
      <c r="A709" s="3" t="str">
        <f t="shared" ref="A709:A772" si="424">IF((D709+F709+G709+H709+J709+I709)&gt;0,"a","b")</f>
        <v>b</v>
      </c>
      <c r="B709" s="1" t="s">
        <v>1</v>
      </c>
      <c r="C709" s="7" t="s">
        <v>10</v>
      </c>
      <c r="D709" s="15">
        <f t="shared" si="423"/>
        <v>0</v>
      </c>
      <c r="E709" s="15">
        <f t="shared" si="423"/>
        <v>0</v>
      </c>
      <c r="F709" s="20">
        <f t="shared" si="404"/>
        <v>0</v>
      </c>
      <c r="G709" s="20">
        <f t="shared" si="421"/>
        <v>0</v>
      </c>
      <c r="H709" s="20">
        <f t="shared" si="421"/>
        <v>0</v>
      </c>
      <c r="I709" s="20">
        <f t="shared" si="421"/>
        <v>0</v>
      </c>
      <c r="J709" s="20">
        <f t="shared" si="421"/>
        <v>0</v>
      </c>
      <c r="K709" s="20">
        <f t="shared" si="405"/>
        <v>0</v>
      </c>
      <c r="L709" s="20">
        <f t="shared" si="422"/>
        <v>0</v>
      </c>
      <c r="M709" s="20">
        <f t="shared" si="422"/>
        <v>0</v>
      </c>
      <c r="N709" s="20">
        <f t="shared" si="422"/>
        <v>0</v>
      </c>
      <c r="O709" s="20">
        <f t="shared" si="422"/>
        <v>0</v>
      </c>
      <c r="P709" s="5" t="s">
        <v>159</v>
      </c>
      <c r="Q709" s="5" t="s">
        <v>167</v>
      </c>
      <c r="R709" s="33">
        <f t="shared" si="406"/>
        <v>0</v>
      </c>
      <c r="S709" s="36">
        <f t="shared" ref="S709:S772" si="425">E709-K709</f>
        <v>0</v>
      </c>
    </row>
    <row r="710" spans="1:19" ht="19.5" hidden="1" thickTop="1" thickBot="1" x14ac:dyDescent="0.3">
      <c r="A710" s="3" t="str">
        <f t="shared" si="424"/>
        <v>b</v>
      </c>
      <c r="B710" s="1" t="s">
        <v>1</v>
      </c>
      <c r="C710" s="7" t="s">
        <v>11</v>
      </c>
      <c r="D710" s="15">
        <f t="shared" si="423"/>
        <v>0</v>
      </c>
      <c r="E710" s="15">
        <f t="shared" si="423"/>
        <v>0</v>
      </c>
      <c r="F710" s="20">
        <f t="shared" si="404"/>
        <v>0</v>
      </c>
      <c r="G710" s="20">
        <f t="shared" si="421"/>
        <v>0</v>
      </c>
      <c r="H710" s="20">
        <f t="shared" si="421"/>
        <v>0</v>
      </c>
      <c r="I710" s="20">
        <f t="shared" si="421"/>
        <v>0</v>
      </c>
      <c r="J710" s="20">
        <f t="shared" si="421"/>
        <v>0</v>
      </c>
      <c r="K710" s="20">
        <f t="shared" si="405"/>
        <v>0</v>
      </c>
      <c r="L710" s="20">
        <f t="shared" si="422"/>
        <v>0</v>
      </c>
      <c r="M710" s="20">
        <f t="shared" si="422"/>
        <v>0</v>
      </c>
      <c r="N710" s="20">
        <f t="shared" si="422"/>
        <v>0</v>
      </c>
      <c r="O710" s="20">
        <f t="shared" si="422"/>
        <v>0</v>
      </c>
      <c r="P710" s="5" t="s">
        <v>159</v>
      </c>
      <c r="Q710" s="5" t="s">
        <v>167</v>
      </c>
      <c r="R710" s="33">
        <f t="shared" si="406"/>
        <v>0</v>
      </c>
      <c r="S710" s="36">
        <f t="shared" si="425"/>
        <v>0</v>
      </c>
    </row>
    <row r="711" spans="1:19" ht="19.5" hidden="1" thickTop="1" thickBot="1" x14ac:dyDescent="0.3">
      <c r="A711" s="3" t="str">
        <f t="shared" si="424"/>
        <v>b</v>
      </c>
      <c r="B711" s="1" t="s">
        <v>1</v>
      </c>
      <c r="C711" s="7" t="s">
        <v>12</v>
      </c>
      <c r="D711" s="15">
        <f t="shared" si="423"/>
        <v>0</v>
      </c>
      <c r="E711" s="15">
        <f t="shared" si="423"/>
        <v>0</v>
      </c>
      <c r="F711" s="20">
        <f t="shared" si="404"/>
        <v>0</v>
      </c>
      <c r="G711" s="20">
        <f t="shared" si="421"/>
        <v>0</v>
      </c>
      <c r="H711" s="20">
        <f t="shared" si="421"/>
        <v>0</v>
      </c>
      <c r="I711" s="20">
        <f t="shared" si="421"/>
        <v>0</v>
      </c>
      <c r="J711" s="20">
        <f t="shared" si="421"/>
        <v>0</v>
      </c>
      <c r="K711" s="20">
        <f t="shared" si="405"/>
        <v>0</v>
      </c>
      <c r="L711" s="20">
        <f t="shared" si="422"/>
        <v>0</v>
      </c>
      <c r="M711" s="20">
        <f t="shared" si="422"/>
        <v>0</v>
      </c>
      <c r="N711" s="20">
        <f t="shared" si="422"/>
        <v>0</v>
      </c>
      <c r="O711" s="20">
        <f t="shared" si="422"/>
        <v>0</v>
      </c>
      <c r="P711" s="5" t="s">
        <v>159</v>
      </c>
      <c r="Q711" s="5" t="s">
        <v>167</v>
      </c>
      <c r="R711" s="33">
        <f t="shared" si="406"/>
        <v>0</v>
      </c>
      <c r="S711" s="36">
        <f t="shared" si="425"/>
        <v>0</v>
      </c>
    </row>
    <row r="712" spans="1:19" ht="37.5" thickTop="1" thickBot="1" x14ac:dyDescent="0.3">
      <c r="A712" s="3" t="str">
        <f t="shared" si="424"/>
        <v>a</v>
      </c>
      <c r="B712" s="1" t="s">
        <v>107</v>
      </c>
      <c r="C712" s="9" t="s">
        <v>209</v>
      </c>
      <c r="D712" s="14">
        <f>D713+D721+D722+D723</f>
        <v>4894000</v>
      </c>
      <c r="E712" s="14">
        <f>E713+E721+E722+E723</f>
        <v>0</v>
      </c>
      <c r="F712" s="19">
        <f t="shared" si="404"/>
        <v>4894000</v>
      </c>
      <c r="G712" s="19">
        <f t="shared" ref="G712:J712" si="426">G713+G721+G722+G723</f>
        <v>1220000</v>
      </c>
      <c r="H712" s="19">
        <f t="shared" si="426"/>
        <v>1350000</v>
      </c>
      <c r="I712" s="19">
        <f t="shared" si="426"/>
        <v>1180000</v>
      </c>
      <c r="J712" s="19">
        <f t="shared" si="426"/>
        <v>1144000</v>
      </c>
      <c r="K712" s="19">
        <f t="shared" si="405"/>
        <v>0</v>
      </c>
      <c r="L712" s="19">
        <f t="shared" ref="L712:O712" si="427">L713+L721+L722+L723</f>
        <v>0</v>
      </c>
      <c r="M712" s="19">
        <f t="shared" si="427"/>
        <v>0</v>
      </c>
      <c r="N712" s="19">
        <f t="shared" si="427"/>
        <v>0</v>
      </c>
      <c r="O712" s="19">
        <f t="shared" si="427"/>
        <v>0</v>
      </c>
      <c r="P712" s="5" t="s">
        <v>159</v>
      </c>
      <c r="Q712" s="5" t="s">
        <v>163</v>
      </c>
      <c r="R712" s="33">
        <f t="shared" si="406"/>
        <v>0</v>
      </c>
      <c r="S712" s="36">
        <f t="shared" si="425"/>
        <v>0</v>
      </c>
    </row>
    <row r="713" spans="1:19" ht="19.5" thickTop="1" thickBot="1" x14ac:dyDescent="0.3">
      <c r="A713" s="3" t="str">
        <f t="shared" si="424"/>
        <v>a</v>
      </c>
      <c r="B713" s="1" t="s">
        <v>1</v>
      </c>
      <c r="C713" s="7" t="s">
        <v>2</v>
      </c>
      <c r="D713" s="15">
        <f>D714+D715+D716+D717+D718+D719+D720</f>
        <v>4894000</v>
      </c>
      <c r="E713" s="15">
        <f>E714+E715+E716+E717+E718+E719+E720</f>
        <v>0</v>
      </c>
      <c r="F713" s="20">
        <f t="shared" si="404"/>
        <v>4894000</v>
      </c>
      <c r="G713" s="20">
        <f t="shared" ref="G713:J713" si="428">G714+G715+G716+G717+G718+G719+G720</f>
        <v>1220000</v>
      </c>
      <c r="H713" s="20">
        <f t="shared" si="428"/>
        <v>1350000</v>
      </c>
      <c r="I713" s="20">
        <f t="shared" si="428"/>
        <v>1180000</v>
      </c>
      <c r="J713" s="20">
        <f t="shared" si="428"/>
        <v>1144000</v>
      </c>
      <c r="K713" s="20">
        <f t="shared" si="405"/>
        <v>0</v>
      </c>
      <c r="L713" s="20">
        <f t="shared" ref="L713:O713" si="429">L714+L715+L716+L717+L718+L719+L720</f>
        <v>0</v>
      </c>
      <c r="M713" s="20">
        <f t="shared" si="429"/>
        <v>0</v>
      </c>
      <c r="N713" s="20">
        <f t="shared" si="429"/>
        <v>0</v>
      </c>
      <c r="O713" s="20">
        <f t="shared" si="429"/>
        <v>0</v>
      </c>
      <c r="P713" s="5" t="s">
        <v>159</v>
      </c>
      <c r="Q713" s="5" t="s">
        <v>163</v>
      </c>
      <c r="R713" s="33">
        <f t="shared" si="406"/>
        <v>0</v>
      </c>
      <c r="S713" s="36">
        <f t="shared" si="425"/>
        <v>0</v>
      </c>
    </row>
    <row r="714" spans="1:19" ht="19.5" hidden="1" thickTop="1" thickBot="1" x14ac:dyDescent="0.3">
      <c r="A714" s="3" t="str">
        <f t="shared" si="424"/>
        <v>b</v>
      </c>
      <c r="B714" s="1" t="s">
        <v>1</v>
      </c>
      <c r="C714" s="7" t="s">
        <v>3</v>
      </c>
      <c r="D714" s="16">
        <v>0</v>
      </c>
      <c r="E714" s="16">
        <v>0</v>
      </c>
      <c r="F714" s="22">
        <f t="shared" si="404"/>
        <v>0</v>
      </c>
      <c r="G714" s="22"/>
      <c r="H714" s="22"/>
      <c r="I714" s="21"/>
      <c r="J714" s="22"/>
      <c r="K714" s="22">
        <f t="shared" si="405"/>
        <v>0</v>
      </c>
      <c r="L714" s="22"/>
      <c r="M714" s="22"/>
      <c r="N714" s="21"/>
      <c r="O714" s="22"/>
      <c r="Q714" s="5" t="s">
        <v>163</v>
      </c>
      <c r="R714" s="33">
        <f t="shared" si="406"/>
        <v>0</v>
      </c>
      <c r="S714" s="36">
        <f t="shared" si="425"/>
        <v>0</v>
      </c>
    </row>
    <row r="715" spans="1:19" ht="19.5" hidden="1" thickTop="1" thickBot="1" x14ac:dyDescent="0.3">
      <c r="A715" s="3" t="str">
        <f t="shared" si="424"/>
        <v>b</v>
      </c>
      <c r="B715" s="1" t="s">
        <v>1</v>
      </c>
      <c r="C715" s="7" t="s">
        <v>4</v>
      </c>
      <c r="D715" s="16">
        <v>0</v>
      </c>
      <c r="E715" s="16">
        <v>0</v>
      </c>
      <c r="F715" s="22">
        <f t="shared" si="404"/>
        <v>0</v>
      </c>
      <c r="G715" s="22"/>
      <c r="H715" s="22"/>
      <c r="I715" s="21"/>
      <c r="J715" s="22"/>
      <c r="K715" s="22">
        <f t="shared" si="405"/>
        <v>0</v>
      </c>
      <c r="L715" s="22"/>
      <c r="M715" s="22"/>
      <c r="N715" s="21"/>
      <c r="O715" s="22"/>
      <c r="Q715" s="5" t="s">
        <v>163</v>
      </c>
      <c r="R715" s="33">
        <f t="shared" si="406"/>
        <v>0</v>
      </c>
      <c r="S715" s="36">
        <f t="shared" si="425"/>
        <v>0</v>
      </c>
    </row>
    <row r="716" spans="1:19" ht="19.5" hidden="1" thickTop="1" thickBot="1" x14ac:dyDescent="0.3">
      <c r="A716" s="3" t="str">
        <f t="shared" si="424"/>
        <v>b</v>
      </c>
      <c r="B716" s="1" t="s">
        <v>1</v>
      </c>
      <c r="C716" s="7" t="s">
        <v>5</v>
      </c>
      <c r="D716" s="16">
        <v>0</v>
      </c>
      <c r="E716" s="16">
        <v>0</v>
      </c>
      <c r="F716" s="22">
        <f t="shared" si="404"/>
        <v>0</v>
      </c>
      <c r="G716" s="22"/>
      <c r="H716" s="22"/>
      <c r="I716" s="21"/>
      <c r="J716" s="22"/>
      <c r="K716" s="22">
        <f t="shared" si="405"/>
        <v>0</v>
      </c>
      <c r="L716" s="22"/>
      <c r="M716" s="22"/>
      <c r="N716" s="21"/>
      <c r="O716" s="22"/>
      <c r="Q716" s="5" t="s">
        <v>163</v>
      </c>
      <c r="R716" s="33">
        <f t="shared" si="406"/>
        <v>0</v>
      </c>
      <c r="S716" s="36">
        <f t="shared" si="425"/>
        <v>0</v>
      </c>
    </row>
    <row r="717" spans="1:19" ht="19.5" hidden="1" thickTop="1" thickBot="1" x14ac:dyDescent="0.3">
      <c r="A717" s="3" t="str">
        <f t="shared" si="424"/>
        <v>b</v>
      </c>
      <c r="B717" s="1" t="s">
        <v>1</v>
      </c>
      <c r="C717" s="7" t="s">
        <v>6</v>
      </c>
      <c r="D717" s="16">
        <v>0</v>
      </c>
      <c r="E717" s="16">
        <v>0</v>
      </c>
      <c r="F717" s="22">
        <f t="shared" si="404"/>
        <v>0</v>
      </c>
      <c r="G717" s="22"/>
      <c r="H717" s="22"/>
      <c r="I717" s="21"/>
      <c r="J717" s="22"/>
      <c r="K717" s="22">
        <f t="shared" si="405"/>
        <v>0</v>
      </c>
      <c r="L717" s="22"/>
      <c r="M717" s="22"/>
      <c r="N717" s="21"/>
      <c r="O717" s="22"/>
      <c r="Q717" s="5" t="s">
        <v>163</v>
      </c>
      <c r="R717" s="33">
        <f t="shared" si="406"/>
        <v>0</v>
      </c>
      <c r="S717" s="36">
        <f t="shared" si="425"/>
        <v>0</v>
      </c>
    </row>
    <row r="718" spans="1:19" ht="19.5" hidden="1" thickTop="1" thickBot="1" x14ac:dyDescent="0.3">
      <c r="A718" s="3" t="str">
        <f t="shared" si="424"/>
        <v>b</v>
      </c>
      <c r="B718" s="1" t="s">
        <v>1</v>
      </c>
      <c r="C718" s="7" t="s">
        <v>7</v>
      </c>
      <c r="D718" s="16">
        <v>0</v>
      </c>
      <c r="E718" s="16">
        <v>0</v>
      </c>
      <c r="F718" s="22">
        <f t="shared" si="404"/>
        <v>0</v>
      </c>
      <c r="G718" s="22"/>
      <c r="H718" s="22"/>
      <c r="I718" s="21"/>
      <c r="J718" s="22"/>
      <c r="K718" s="22">
        <f t="shared" si="405"/>
        <v>0</v>
      </c>
      <c r="L718" s="22"/>
      <c r="M718" s="22"/>
      <c r="N718" s="21"/>
      <c r="O718" s="22"/>
      <c r="Q718" s="5" t="s">
        <v>163</v>
      </c>
      <c r="R718" s="33">
        <f t="shared" si="406"/>
        <v>0</v>
      </c>
      <c r="S718" s="36">
        <f t="shared" si="425"/>
        <v>0</v>
      </c>
    </row>
    <row r="719" spans="1:19" ht="19.5" thickTop="1" thickBot="1" x14ac:dyDescent="0.3">
      <c r="A719" s="3" t="str">
        <f t="shared" si="424"/>
        <v>a</v>
      </c>
      <c r="B719" s="1" t="s">
        <v>1</v>
      </c>
      <c r="C719" s="7" t="s">
        <v>8</v>
      </c>
      <c r="D719" s="16">
        <v>4894000</v>
      </c>
      <c r="E719" s="16">
        <v>0</v>
      </c>
      <c r="F719" s="22">
        <f t="shared" si="404"/>
        <v>4894000</v>
      </c>
      <c r="G719" s="22">
        <v>1220000</v>
      </c>
      <c r="H719" s="22">
        <v>1350000</v>
      </c>
      <c r="I719" s="22">
        <v>1180000</v>
      </c>
      <c r="J719" s="22">
        <v>1144000</v>
      </c>
      <c r="K719" s="22">
        <f t="shared" si="405"/>
        <v>0</v>
      </c>
      <c r="L719" s="22"/>
      <c r="M719" s="22"/>
      <c r="N719" s="22"/>
      <c r="O719" s="22"/>
      <c r="Q719" s="5" t="s">
        <v>163</v>
      </c>
      <c r="R719" s="33">
        <f t="shared" si="406"/>
        <v>0</v>
      </c>
      <c r="S719" s="36">
        <f t="shared" si="425"/>
        <v>0</v>
      </c>
    </row>
    <row r="720" spans="1:19" ht="19.5" hidden="1" thickTop="1" thickBot="1" x14ac:dyDescent="0.3">
      <c r="A720" s="3" t="str">
        <f t="shared" si="424"/>
        <v>b</v>
      </c>
      <c r="B720" s="1" t="s">
        <v>1</v>
      </c>
      <c r="C720" s="7" t="s">
        <v>9</v>
      </c>
      <c r="D720" s="16">
        <v>0</v>
      </c>
      <c r="E720" s="16">
        <v>0</v>
      </c>
      <c r="F720" s="22">
        <f t="shared" si="404"/>
        <v>0</v>
      </c>
      <c r="G720" s="22"/>
      <c r="H720" s="22"/>
      <c r="I720" s="21"/>
      <c r="J720" s="22"/>
      <c r="K720" s="22">
        <f t="shared" si="405"/>
        <v>0</v>
      </c>
      <c r="L720" s="22"/>
      <c r="M720" s="22"/>
      <c r="N720" s="21"/>
      <c r="O720" s="22"/>
      <c r="Q720" s="5" t="s">
        <v>163</v>
      </c>
      <c r="R720" s="33">
        <f t="shared" si="406"/>
        <v>0</v>
      </c>
      <c r="S720" s="36">
        <f t="shared" si="425"/>
        <v>0</v>
      </c>
    </row>
    <row r="721" spans="1:19" ht="19.5" hidden="1" thickTop="1" thickBot="1" x14ac:dyDescent="0.3">
      <c r="A721" s="3" t="str">
        <f t="shared" si="424"/>
        <v>b</v>
      </c>
      <c r="B721" s="1" t="s">
        <v>1</v>
      </c>
      <c r="C721" s="7" t="s">
        <v>10</v>
      </c>
      <c r="D721" s="16">
        <v>0</v>
      </c>
      <c r="E721" s="16">
        <v>0</v>
      </c>
      <c r="F721" s="22">
        <f t="shared" si="404"/>
        <v>0</v>
      </c>
      <c r="G721" s="22"/>
      <c r="H721" s="22"/>
      <c r="I721" s="21"/>
      <c r="J721" s="22"/>
      <c r="K721" s="22">
        <f t="shared" si="405"/>
        <v>0</v>
      </c>
      <c r="L721" s="22"/>
      <c r="M721" s="22"/>
      <c r="N721" s="21"/>
      <c r="O721" s="22"/>
      <c r="Q721" s="5" t="s">
        <v>163</v>
      </c>
      <c r="R721" s="33">
        <f t="shared" si="406"/>
        <v>0</v>
      </c>
      <c r="S721" s="36">
        <f t="shared" si="425"/>
        <v>0</v>
      </c>
    </row>
    <row r="722" spans="1:19" ht="19.5" hidden="1" thickTop="1" thickBot="1" x14ac:dyDescent="0.3">
      <c r="A722" s="3" t="str">
        <f t="shared" si="424"/>
        <v>b</v>
      </c>
      <c r="B722" s="1" t="s">
        <v>1</v>
      </c>
      <c r="C722" s="7" t="s">
        <v>11</v>
      </c>
      <c r="D722" s="16">
        <v>0</v>
      </c>
      <c r="E722" s="16">
        <v>0</v>
      </c>
      <c r="F722" s="22">
        <f t="shared" si="404"/>
        <v>0</v>
      </c>
      <c r="G722" s="22"/>
      <c r="H722" s="22"/>
      <c r="I722" s="21"/>
      <c r="J722" s="22"/>
      <c r="K722" s="22">
        <f t="shared" si="405"/>
        <v>0</v>
      </c>
      <c r="L722" s="22"/>
      <c r="M722" s="22"/>
      <c r="N722" s="21"/>
      <c r="O722" s="22"/>
      <c r="Q722" s="5" t="s">
        <v>163</v>
      </c>
      <c r="R722" s="33">
        <f t="shared" si="406"/>
        <v>0</v>
      </c>
      <c r="S722" s="36">
        <f t="shared" si="425"/>
        <v>0</v>
      </c>
    </row>
    <row r="723" spans="1:19" ht="19.5" hidden="1" thickTop="1" thickBot="1" x14ac:dyDescent="0.3">
      <c r="A723" s="3" t="str">
        <f t="shared" si="424"/>
        <v>b</v>
      </c>
      <c r="B723" s="1" t="s">
        <v>1</v>
      </c>
      <c r="C723" s="7" t="s">
        <v>12</v>
      </c>
      <c r="D723" s="16">
        <v>0</v>
      </c>
      <c r="E723" s="16">
        <v>0</v>
      </c>
      <c r="F723" s="22">
        <f t="shared" si="404"/>
        <v>0</v>
      </c>
      <c r="G723" s="22"/>
      <c r="H723" s="22"/>
      <c r="I723" s="21"/>
      <c r="J723" s="22"/>
      <c r="K723" s="22">
        <f t="shared" si="405"/>
        <v>0</v>
      </c>
      <c r="L723" s="22"/>
      <c r="M723" s="22"/>
      <c r="N723" s="21"/>
      <c r="O723" s="22"/>
      <c r="Q723" s="5" t="s">
        <v>163</v>
      </c>
      <c r="R723" s="33">
        <f t="shared" si="406"/>
        <v>0</v>
      </c>
      <c r="S723" s="36">
        <f t="shared" si="425"/>
        <v>0</v>
      </c>
    </row>
    <row r="724" spans="1:19" ht="91.5" thickTop="1" thickBot="1" x14ac:dyDescent="0.3">
      <c r="A724" s="3" t="str">
        <f t="shared" si="424"/>
        <v>a</v>
      </c>
      <c r="B724" s="8" t="s">
        <v>108</v>
      </c>
      <c r="C724" s="9" t="s">
        <v>109</v>
      </c>
      <c r="D724" s="14">
        <f>D725+D733+D734+D735</f>
        <v>900000</v>
      </c>
      <c r="E724" s="14">
        <f>E725+E733+E734+E735</f>
        <v>0</v>
      </c>
      <c r="F724" s="19">
        <f t="shared" si="404"/>
        <v>900000</v>
      </c>
      <c r="G724" s="19">
        <f t="shared" ref="G724:J724" si="430">G725+G733+G734+G735</f>
        <v>180000</v>
      </c>
      <c r="H724" s="19">
        <f t="shared" si="430"/>
        <v>240000</v>
      </c>
      <c r="I724" s="19">
        <f t="shared" si="430"/>
        <v>240000</v>
      </c>
      <c r="J724" s="19">
        <f t="shared" si="430"/>
        <v>240000</v>
      </c>
      <c r="K724" s="19">
        <f t="shared" si="405"/>
        <v>0</v>
      </c>
      <c r="L724" s="19">
        <f t="shared" ref="L724:O724" si="431">L725+L733+L734+L735</f>
        <v>0</v>
      </c>
      <c r="M724" s="19">
        <f t="shared" si="431"/>
        <v>0</v>
      </c>
      <c r="N724" s="19">
        <f t="shared" si="431"/>
        <v>0</v>
      </c>
      <c r="O724" s="19">
        <f t="shared" si="431"/>
        <v>0</v>
      </c>
      <c r="P724" s="5" t="s">
        <v>159</v>
      </c>
      <c r="Q724" s="5" t="s">
        <v>161</v>
      </c>
      <c r="R724" s="33">
        <f t="shared" si="406"/>
        <v>0</v>
      </c>
      <c r="S724" s="36">
        <f t="shared" si="425"/>
        <v>0</v>
      </c>
    </row>
    <row r="725" spans="1:19" ht="19.5" thickTop="1" thickBot="1" x14ac:dyDescent="0.3">
      <c r="A725" s="3" t="str">
        <f t="shared" si="424"/>
        <v>a</v>
      </c>
      <c r="B725" s="1" t="s">
        <v>1</v>
      </c>
      <c r="C725" s="7" t="s">
        <v>2</v>
      </c>
      <c r="D725" s="15">
        <f>D726+D727+D728+D729+D730+D731+D732</f>
        <v>900000</v>
      </c>
      <c r="E725" s="15">
        <f>E726+E727+E728+E729+E730+E731+E732</f>
        <v>0</v>
      </c>
      <c r="F725" s="20">
        <f t="shared" si="404"/>
        <v>900000</v>
      </c>
      <c r="G725" s="20">
        <f t="shared" ref="G725:J725" si="432">G726+G727+G728+G729+G730+G731+G732</f>
        <v>180000</v>
      </c>
      <c r="H725" s="20">
        <f t="shared" si="432"/>
        <v>240000</v>
      </c>
      <c r="I725" s="20">
        <f t="shared" si="432"/>
        <v>240000</v>
      </c>
      <c r="J725" s="20">
        <f t="shared" si="432"/>
        <v>240000</v>
      </c>
      <c r="K725" s="20">
        <f t="shared" si="405"/>
        <v>0</v>
      </c>
      <c r="L725" s="20">
        <f t="shared" ref="L725:O725" si="433">L726+L727+L728+L729+L730+L731+L732</f>
        <v>0</v>
      </c>
      <c r="M725" s="20">
        <f t="shared" si="433"/>
        <v>0</v>
      </c>
      <c r="N725" s="20">
        <f t="shared" si="433"/>
        <v>0</v>
      </c>
      <c r="O725" s="20">
        <f t="shared" si="433"/>
        <v>0</v>
      </c>
      <c r="P725" s="5" t="s">
        <v>159</v>
      </c>
      <c r="Q725" s="5" t="s">
        <v>161</v>
      </c>
      <c r="R725" s="33">
        <f t="shared" si="406"/>
        <v>0</v>
      </c>
      <c r="S725" s="36">
        <f t="shared" si="425"/>
        <v>0</v>
      </c>
    </row>
    <row r="726" spans="1:19" ht="19.5" hidden="1" thickTop="1" thickBot="1" x14ac:dyDescent="0.3">
      <c r="A726" s="3" t="str">
        <f t="shared" si="424"/>
        <v>b</v>
      </c>
      <c r="B726" s="1" t="s">
        <v>1</v>
      </c>
      <c r="C726" s="7" t="s">
        <v>3</v>
      </c>
      <c r="D726" s="16">
        <v>0</v>
      </c>
      <c r="E726" s="16">
        <v>0</v>
      </c>
      <c r="F726" s="22">
        <f t="shared" si="404"/>
        <v>0</v>
      </c>
      <c r="G726" s="22"/>
      <c r="H726" s="22"/>
      <c r="I726" s="21"/>
      <c r="J726" s="22"/>
      <c r="K726" s="22">
        <f t="shared" si="405"/>
        <v>0</v>
      </c>
      <c r="L726" s="22"/>
      <c r="M726" s="22"/>
      <c r="N726" s="21"/>
      <c r="O726" s="22"/>
      <c r="Q726" s="5" t="s">
        <v>161</v>
      </c>
      <c r="R726" s="33">
        <f t="shared" si="406"/>
        <v>0</v>
      </c>
      <c r="S726" s="36">
        <f t="shared" si="425"/>
        <v>0</v>
      </c>
    </row>
    <row r="727" spans="1:19" ht="19.5" thickTop="1" thickBot="1" x14ac:dyDescent="0.3">
      <c r="A727" s="3" t="str">
        <f t="shared" si="424"/>
        <v>a</v>
      </c>
      <c r="B727" s="1" t="s">
        <v>1</v>
      </c>
      <c r="C727" s="7" t="s">
        <v>4</v>
      </c>
      <c r="D727" s="16">
        <v>900000</v>
      </c>
      <c r="E727" s="16">
        <v>0</v>
      </c>
      <c r="F727" s="22">
        <f t="shared" si="404"/>
        <v>900000</v>
      </c>
      <c r="G727" s="22">
        <v>180000</v>
      </c>
      <c r="H727" s="22">
        <v>240000</v>
      </c>
      <c r="I727" s="22">
        <v>240000</v>
      </c>
      <c r="J727" s="22">
        <v>240000</v>
      </c>
      <c r="K727" s="22">
        <f t="shared" si="405"/>
        <v>0</v>
      </c>
      <c r="L727" s="22"/>
      <c r="M727" s="22"/>
      <c r="N727" s="22"/>
      <c r="O727" s="22"/>
      <c r="Q727" s="5" t="s">
        <v>161</v>
      </c>
      <c r="R727" s="33">
        <f t="shared" si="406"/>
        <v>0</v>
      </c>
      <c r="S727" s="36">
        <f t="shared" si="425"/>
        <v>0</v>
      </c>
    </row>
    <row r="728" spans="1:19" ht="19.5" hidden="1" thickTop="1" thickBot="1" x14ac:dyDescent="0.3">
      <c r="A728" s="3" t="str">
        <f t="shared" si="424"/>
        <v>b</v>
      </c>
      <c r="B728" s="1" t="s">
        <v>1</v>
      </c>
      <c r="C728" s="7" t="s">
        <v>5</v>
      </c>
      <c r="D728" s="16">
        <v>0</v>
      </c>
      <c r="E728" s="16">
        <v>0</v>
      </c>
      <c r="F728" s="22">
        <f t="shared" si="404"/>
        <v>0</v>
      </c>
      <c r="G728" s="22"/>
      <c r="H728" s="22"/>
      <c r="I728" s="21"/>
      <c r="J728" s="22"/>
      <c r="K728" s="22">
        <f t="shared" si="405"/>
        <v>0</v>
      </c>
      <c r="L728" s="22"/>
      <c r="M728" s="22"/>
      <c r="N728" s="21"/>
      <c r="O728" s="22"/>
      <c r="Q728" s="5" t="s">
        <v>161</v>
      </c>
      <c r="R728" s="33">
        <f t="shared" si="406"/>
        <v>0</v>
      </c>
      <c r="S728" s="36">
        <f t="shared" si="425"/>
        <v>0</v>
      </c>
    </row>
    <row r="729" spans="1:19" ht="19.5" hidden="1" thickTop="1" thickBot="1" x14ac:dyDescent="0.3">
      <c r="A729" s="3" t="str">
        <f t="shared" si="424"/>
        <v>b</v>
      </c>
      <c r="B729" s="1" t="s">
        <v>1</v>
      </c>
      <c r="C729" s="7" t="s">
        <v>6</v>
      </c>
      <c r="D729" s="16">
        <v>0</v>
      </c>
      <c r="E729" s="16">
        <v>0</v>
      </c>
      <c r="F729" s="22">
        <f t="shared" si="404"/>
        <v>0</v>
      </c>
      <c r="G729" s="22"/>
      <c r="H729" s="22"/>
      <c r="I729" s="21"/>
      <c r="J729" s="22"/>
      <c r="K729" s="22">
        <f t="shared" si="405"/>
        <v>0</v>
      </c>
      <c r="L729" s="22"/>
      <c r="M729" s="22"/>
      <c r="N729" s="21"/>
      <c r="O729" s="22"/>
      <c r="Q729" s="5" t="s">
        <v>161</v>
      </c>
      <c r="R729" s="33">
        <f t="shared" si="406"/>
        <v>0</v>
      </c>
      <c r="S729" s="36">
        <f t="shared" si="425"/>
        <v>0</v>
      </c>
    </row>
    <row r="730" spans="1:19" ht="19.5" hidden="1" thickTop="1" thickBot="1" x14ac:dyDescent="0.3">
      <c r="A730" s="3" t="str">
        <f t="shared" si="424"/>
        <v>b</v>
      </c>
      <c r="B730" s="1" t="s">
        <v>1</v>
      </c>
      <c r="C730" s="7" t="s">
        <v>7</v>
      </c>
      <c r="D730" s="16">
        <v>0</v>
      </c>
      <c r="E730" s="16">
        <v>0</v>
      </c>
      <c r="F730" s="22">
        <f t="shared" si="404"/>
        <v>0</v>
      </c>
      <c r="G730" s="22"/>
      <c r="H730" s="22"/>
      <c r="I730" s="21"/>
      <c r="J730" s="22"/>
      <c r="K730" s="22">
        <f t="shared" si="405"/>
        <v>0</v>
      </c>
      <c r="L730" s="22"/>
      <c r="M730" s="22"/>
      <c r="N730" s="21"/>
      <c r="O730" s="22"/>
      <c r="Q730" s="5" t="s">
        <v>161</v>
      </c>
      <c r="R730" s="33">
        <f t="shared" si="406"/>
        <v>0</v>
      </c>
      <c r="S730" s="36">
        <f t="shared" si="425"/>
        <v>0</v>
      </c>
    </row>
    <row r="731" spans="1:19" ht="19.5" hidden="1" thickTop="1" thickBot="1" x14ac:dyDescent="0.3">
      <c r="A731" s="3" t="str">
        <f t="shared" si="424"/>
        <v>b</v>
      </c>
      <c r="B731" s="1" t="s">
        <v>1</v>
      </c>
      <c r="C731" s="7" t="s">
        <v>8</v>
      </c>
      <c r="D731" s="16">
        <v>0</v>
      </c>
      <c r="E731" s="16">
        <v>0</v>
      </c>
      <c r="F731" s="22">
        <f t="shared" si="404"/>
        <v>0</v>
      </c>
      <c r="G731" s="22"/>
      <c r="H731" s="22"/>
      <c r="I731" s="21"/>
      <c r="J731" s="22"/>
      <c r="K731" s="22">
        <f t="shared" si="405"/>
        <v>0</v>
      </c>
      <c r="L731" s="22"/>
      <c r="M731" s="22"/>
      <c r="N731" s="21"/>
      <c r="O731" s="22"/>
      <c r="Q731" s="5" t="s">
        <v>161</v>
      </c>
      <c r="R731" s="33">
        <f t="shared" si="406"/>
        <v>0</v>
      </c>
      <c r="S731" s="36">
        <f t="shared" si="425"/>
        <v>0</v>
      </c>
    </row>
    <row r="732" spans="1:19" ht="19.5" hidden="1" thickTop="1" thickBot="1" x14ac:dyDescent="0.3">
      <c r="A732" s="3" t="str">
        <f t="shared" si="424"/>
        <v>b</v>
      </c>
      <c r="B732" s="1" t="s">
        <v>1</v>
      </c>
      <c r="C732" s="7" t="s">
        <v>9</v>
      </c>
      <c r="D732" s="16">
        <v>0</v>
      </c>
      <c r="E732" s="16">
        <v>0</v>
      </c>
      <c r="F732" s="22">
        <f t="shared" si="404"/>
        <v>0</v>
      </c>
      <c r="G732" s="22"/>
      <c r="H732" s="22"/>
      <c r="I732" s="21"/>
      <c r="J732" s="22"/>
      <c r="K732" s="22">
        <f t="shared" si="405"/>
        <v>0</v>
      </c>
      <c r="L732" s="22"/>
      <c r="M732" s="22"/>
      <c r="N732" s="21"/>
      <c r="O732" s="22"/>
      <c r="Q732" s="5" t="s">
        <v>161</v>
      </c>
      <c r="R732" s="33">
        <f t="shared" si="406"/>
        <v>0</v>
      </c>
      <c r="S732" s="36">
        <f t="shared" si="425"/>
        <v>0</v>
      </c>
    </row>
    <row r="733" spans="1:19" ht="19.5" hidden="1" thickTop="1" thickBot="1" x14ac:dyDescent="0.3">
      <c r="A733" s="3" t="str">
        <f t="shared" si="424"/>
        <v>b</v>
      </c>
      <c r="B733" s="1" t="s">
        <v>1</v>
      </c>
      <c r="C733" s="7" t="s">
        <v>10</v>
      </c>
      <c r="D733" s="16">
        <v>0</v>
      </c>
      <c r="E733" s="16">
        <v>0</v>
      </c>
      <c r="F733" s="22">
        <f t="shared" ref="F733:F796" si="434">G733+H733+I733+J733</f>
        <v>0</v>
      </c>
      <c r="G733" s="22"/>
      <c r="H733" s="22"/>
      <c r="I733" s="21"/>
      <c r="J733" s="22"/>
      <c r="K733" s="22">
        <f t="shared" ref="K733:K796" si="435">L733+M733+N733+O733</f>
        <v>0</v>
      </c>
      <c r="L733" s="22"/>
      <c r="M733" s="22"/>
      <c r="N733" s="21"/>
      <c r="O733" s="22"/>
      <c r="Q733" s="5" t="s">
        <v>161</v>
      </c>
      <c r="R733" s="33">
        <f t="shared" ref="R733:R796" si="436">D733-F733</f>
        <v>0</v>
      </c>
      <c r="S733" s="36">
        <f t="shared" si="425"/>
        <v>0</v>
      </c>
    </row>
    <row r="734" spans="1:19" ht="19.5" hidden="1" thickTop="1" thickBot="1" x14ac:dyDescent="0.3">
      <c r="A734" s="3" t="str">
        <f t="shared" si="424"/>
        <v>b</v>
      </c>
      <c r="B734" s="1" t="s">
        <v>1</v>
      </c>
      <c r="C734" s="7" t="s">
        <v>11</v>
      </c>
      <c r="D734" s="16">
        <v>0</v>
      </c>
      <c r="E734" s="16">
        <v>0</v>
      </c>
      <c r="F734" s="22">
        <f t="shared" si="434"/>
        <v>0</v>
      </c>
      <c r="G734" s="22"/>
      <c r="H734" s="22"/>
      <c r="I734" s="21"/>
      <c r="J734" s="22"/>
      <c r="K734" s="22">
        <f t="shared" si="435"/>
        <v>0</v>
      </c>
      <c r="L734" s="22"/>
      <c r="M734" s="22"/>
      <c r="N734" s="21"/>
      <c r="O734" s="22"/>
      <c r="Q734" s="5" t="s">
        <v>161</v>
      </c>
      <c r="R734" s="33">
        <f t="shared" si="436"/>
        <v>0</v>
      </c>
      <c r="S734" s="36">
        <f t="shared" si="425"/>
        <v>0</v>
      </c>
    </row>
    <row r="735" spans="1:19" ht="19.5" hidden="1" thickTop="1" thickBot="1" x14ac:dyDescent="0.3">
      <c r="A735" s="3" t="str">
        <f t="shared" si="424"/>
        <v>b</v>
      </c>
      <c r="B735" s="1" t="s">
        <v>1</v>
      </c>
      <c r="C735" s="7" t="s">
        <v>12</v>
      </c>
      <c r="D735" s="16">
        <v>0</v>
      </c>
      <c r="E735" s="16">
        <v>0</v>
      </c>
      <c r="F735" s="22">
        <f t="shared" si="434"/>
        <v>0</v>
      </c>
      <c r="G735" s="22"/>
      <c r="H735" s="22"/>
      <c r="I735" s="21"/>
      <c r="J735" s="22"/>
      <c r="K735" s="22">
        <f t="shared" si="435"/>
        <v>0</v>
      </c>
      <c r="L735" s="22"/>
      <c r="M735" s="22"/>
      <c r="N735" s="21"/>
      <c r="O735" s="22"/>
      <c r="Q735" s="5" t="s">
        <v>161</v>
      </c>
      <c r="R735" s="33">
        <f t="shared" si="436"/>
        <v>0</v>
      </c>
      <c r="S735" s="36">
        <f t="shared" si="425"/>
        <v>0</v>
      </c>
    </row>
    <row r="736" spans="1:19" ht="151.5" thickTop="1" thickBot="1" x14ac:dyDescent="0.3">
      <c r="A736" s="3" t="str">
        <f t="shared" si="424"/>
        <v>a</v>
      </c>
      <c r="B736" s="8" t="s">
        <v>110</v>
      </c>
      <c r="C736" s="9" t="s">
        <v>210</v>
      </c>
      <c r="D736" s="14">
        <f>D737+D745+D746+D747</f>
        <v>2630000</v>
      </c>
      <c r="E736" s="14">
        <f>E737+E745+E746+E747</f>
        <v>0</v>
      </c>
      <c r="F736" s="19">
        <f t="shared" si="434"/>
        <v>2630000</v>
      </c>
      <c r="G736" s="19">
        <f t="shared" ref="G736:J736" si="437">G737+G745+G746+G747</f>
        <v>0</v>
      </c>
      <c r="H736" s="19">
        <f t="shared" si="437"/>
        <v>0</v>
      </c>
      <c r="I736" s="19">
        <f t="shared" si="437"/>
        <v>1000000</v>
      </c>
      <c r="J736" s="19">
        <f t="shared" si="437"/>
        <v>1630000</v>
      </c>
      <c r="K736" s="19">
        <f t="shared" si="435"/>
        <v>0</v>
      </c>
      <c r="L736" s="19">
        <f t="shared" ref="L736:O736" si="438">L737+L745+L746+L747</f>
        <v>0</v>
      </c>
      <c r="M736" s="19">
        <f t="shared" si="438"/>
        <v>0</v>
      </c>
      <c r="N736" s="19">
        <f t="shared" si="438"/>
        <v>0</v>
      </c>
      <c r="O736" s="19">
        <f t="shared" si="438"/>
        <v>0</v>
      </c>
      <c r="P736" s="5" t="s">
        <v>159</v>
      </c>
      <c r="Q736" s="5" t="s">
        <v>161</v>
      </c>
      <c r="R736" s="33">
        <f t="shared" si="436"/>
        <v>0</v>
      </c>
      <c r="S736" s="36">
        <f t="shared" si="425"/>
        <v>0</v>
      </c>
    </row>
    <row r="737" spans="1:19" ht="19.5" thickTop="1" thickBot="1" x14ac:dyDescent="0.3">
      <c r="A737" s="3" t="str">
        <f t="shared" si="424"/>
        <v>a</v>
      </c>
      <c r="B737" s="1" t="s">
        <v>1</v>
      </c>
      <c r="C737" s="7" t="s">
        <v>2</v>
      </c>
      <c r="D737" s="15">
        <f>D738+D739+D740+D741+D742+D743+D744</f>
        <v>2630000</v>
      </c>
      <c r="E737" s="15">
        <f>E738+E739+E740+E741+E742+E743+E744</f>
        <v>0</v>
      </c>
      <c r="F737" s="20">
        <f t="shared" si="434"/>
        <v>2630000</v>
      </c>
      <c r="G737" s="20">
        <f t="shared" ref="G737:J737" si="439">G738+G739+G740+G741+G742+G743+G744</f>
        <v>0</v>
      </c>
      <c r="H737" s="20">
        <f t="shared" si="439"/>
        <v>0</v>
      </c>
      <c r="I737" s="20">
        <f t="shared" si="439"/>
        <v>1000000</v>
      </c>
      <c r="J737" s="20">
        <f t="shared" si="439"/>
        <v>1630000</v>
      </c>
      <c r="K737" s="20">
        <f t="shared" si="435"/>
        <v>0</v>
      </c>
      <c r="L737" s="20">
        <f t="shared" ref="L737:O737" si="440">L738+L739+L740+L741+L742+L743+L744</f>
        <v>0</v>
      </c>
      <c r="M737" s="20">
        <f t="shared" si="440"/>
        <v>0</v>
      </c>
      <c r="N737" s="20">
        <f t="shared" si="440"/>
        <v>0</v>
      </c>
      <c r="O737" s="20">
        <f t="shared" si="440"/>
        <v>0</v>
      </c>
      <c r="P737" s="5" t="s">
        <v>159</v>
      </c>
      <c r="Q737" s="5" t="s">
        <v>161</v>
      </c>
      <c r="R737" s="33">
        <f t="shared" si="436"/>
        <v>0</v>
      </c>
      <c r="S737" s="36">
        <f t="shared" si="425"/>
        <v>0</v>
      </c>
    </row>
    <row r="738" spans="1:19" ht="19.5" hidden="1" thickTop="1" thickBot="1" x14ac:dyDescent="0.3">
      <c r="A738" s="3" t="str">
        <f t="shared" si="424"/>
        <v>b</v>
      </c>
      <c r="B738" s="1" t="s">
        <v>1</v>
      </c>
      <c r="C738" s="7" t="s">
        <v>3</v>
      </c>
      <c r="D738" s="16">
        <v>0</v>
      </c>
      <c r="E738" s="16">
        <v>0</v>
      </c>
      <c r="F738" s="22">
        <f t="shared" si="434"/>
        <v>0</v>
      </c>
      <c r="G738" s="22"/>
      <c r="H738" s="22"/>
      <c r="I738" s="21"/>
      <c r="J738" s="22"/>
      <c r="K738" s="22">
        <f t="shared" si="435"/>
        <v>0</v>
      </c>
      <c r="L738" s="22"/>
      <c r="M738" s="22"/>
      <c r="N738" s="21"/>
      <c r="O738" s="22"/>
      <c r="Q738" s="5" t="s">
        <v>161</v>
      </c>
      <c r="R738" s="33">
        <f t="shared" si="436"/>
        <v>0</v>
      </c>
      <c r="S738" s="36">
        <f t="shared" si="425"/>
        <v>0</v>
      </c>
    </row>
    <row r="739" spans="1:19" ht="19.5" thickTop="1" thickBot="1" x14ac:dyDescent="0.3">
      <c r="A739" s="3" t="str">
        <f t="shared" si="424"/>
        <v>a</v>
      </c>
      <c r="B739" s="1" t="s">
        <v>1</v>
      </c>
      <c r="C739" s="7" t="s">
        <v>4</v>
      </c>
      <c r="D739" s="16">
        <v>2630000</v>
      </c>
      <c r="E739" s="16">
        <v>0</v>
      </c>
      <c r="F739" s="22">
        <f t="shared" si="434"/>
        <v>2630000</v>
      </c>
      <c r="G739" s="22"/>
      <c r="H739" s="22"/>
      <c r="I739" s="21">
        <v>1000000</v>
      </c>
      <c r="J739" s="22">
        <v>1630000</v>
      </c>
      <c r="K739" s="22">
        <f t="shared" si="435"/>
        <v>0</v>
      </c>
      <c r="L739" s="22"/>
      <c r="M739" s="22"/>
      <c r="N739" s="21"/>
      <c r="O739" s="22"/>
      <c r="Q739" s="5" t="s">
        <v>161</v>
      </c>
      <c r="R739" s="33">
        <f t="shared" si="436"/>
        <v>0</v>
      </c>
      <c r="S739" s="36">
        <f t="shared" si="425"/>
        <v>0</v>
      </c>
    </row>
    <row r="740" spans="1:19" ht="19.5" hidden="1" thickTop="1" thickBot="1" x14ac:dyDescent="0.3">
      <c r="A740" s="3" t="str">
        <f t="shared" si="424"/>
        <v>b</v>
      </c>
      <c r="B740" s="1" t="s">
        <v>1</v>
      </c>
      <c r="C740" s="7" t="s">
        <v>5</v>
      </c>
      <c r="D740" s="16">
        <v>0</v>
      </c>
      <c r="E740" s="16">
        <v>0</v>
      </c>
      <c r="F740" s="22">
        <f t="shared" si="434"/>
        <v>0</v>
      </c>
      <c r="G740" s="22"/>
      <c r="H740" s="22"/>
      <c r="I740" s="21"/>
      <c r="J740" s="22"/>
      <c r="K740" s="22">
        <f t="shared" si="435"/>
        <v>0</v>
      </c>
      <c r="L740" s="22"/>
      <c r="M740" s="22"/>
      <c r="N740" s="21"/>
      <c r="O740" s="22"/>
      <c r="Q740" s="5" t="s">
        <v>161</v>
      </c>
      <c r="R740" s="33">
        <f t="shared" si="436"/>
        <v>0</v>
      </c>
      <c r="S740" s="36">
        <f t="shared" si="425"/>
        <v>0</v>
      </c>
    </row>
    <row r="741" spans="1:19" ht="19.5" hidden="1" thickTop="1" thickBot="1" x14ac:dyDescent="0.3">
      <c r="A741" s="3" t="str">
        <f t="shared" si="424"/>
        <v>b</v>
      </c>
      <c r="B741" s="1" t="s">
        <v>1</v>
      </c>
      <c r="C741" s="7" t="s">
        <v>6</v>
      </c>
      <c r="D741" s="16">
        <v>0</v>
      </c>
      <c r="E741" s="16">
        <v>0</v>
      </c>
      <c r="F741" s="22">
        <f t="shared" si="434"/>
        <v>0</v>
      </c>
      <c r="G741" s="22"/>
      <c r="H741" s="22"/>
      <c r="I741" s="21"/>
      <c r="J741" s="22"/>
      <c r="K741" s="22">
        <f t="shared" si="435"/>
        <v>0</v>
      </c>
      <c r="L741" s="22"/>
      <c r="M741" s="22"/>
      <c r="N741" s="21"/>
      <c r="O741" s="22"/>
      <c r="Q741" s="5" t="s">
        <v>161</v>
      </c>
      <c r="R741" s="33">
        <f t="shared" si="436"/>
        <v>0</v>
      </c>
      <c r="S741" s="36">
        <f t="shared" si="425"/>
        <v>0</v>
      </c>
    </row>
    <row r="742" spans="1:19" ht="19.5" hidden="1" thickTop="1" thickBot="1" x14ac:dyDescent="0.3">
      <c r="A742" s="3" t="str">
        <f t="shared" si="424"/>
        <v>b</v>
      </c>
      <c r="B742" s="1" t="s">
        <v>1</v>
      </c>
      <c r="C742" s="7" t="s">
        <v>7</v>
      </c>
      <c r="D742" s="16">
        <v>0</v>
      </c>
      <c r="E742" s="16">
        <v>0</v>
      </c>
      <c r="F742" s="22">
        <f t="shared" si="434"/>
        <v>0</v>
      </c>
      <c r="G742" s="22"/>
      <c r="H742" s="22"/>
      <c r="I742" s="21"/>
      <c r="J742" s="22"/>
      <c r="K742" s="22">
        <f t="shared" si="435"/>
        <v>0</v>
      </c>
      <c r="L742" s="22"/>
      <c r="M742" s="22"/>
      <c r="N742" s="21"/>
      <c r="O742" s="22"/>
      <c r="Q742" s="5" t="s">
        <v>161</v>
      </c>
      <c r="R742" s="33">
        <f t="shared" si="436"/>
        <v>0</v>
      </c>
      <c r="S742" s="36">
        <f t="shared" si="425"/>
        <v>0</v>
      </c>
    </row>
    <row r="743" spans="1:19" ht="19.5" hidden="1" thickTop="1" thickBot="1" x14ac:dyDescent="0.3">
      <c r="A743" s="3" t="str">
        <f t="shared" si="424"/>
        <v>b</v>
      </c>
      <c r="B743" s="1" t="s">
        <v>1</v>
      </c>
      <c r="C743" s="7" t="s">
        <v>8</v>
      </c>
      <c r="D743" s="16">
        <v>0</v>
      </c>
      <c r="E743" s="16">
        <v>0</v>
      </c>
      <c r="F743" s="22">
        <f t="shared" si="434"/>
        <v>0</v>
      </c>
      <c r="G743" s="22"/>
      <c r="H743" s="22"/>
      <c r="I743" s="21"/>
      <c r="J743" s="22"/>
      <c r="K743" s="22">
        <f t="shared" si="435"/>
        <v>0</v>
      </c>
      <c r="L743" s="22"/>
      <c r="M743" s="22"/>
      <c r="N743" s="21"/>
      <c r="O743" s="22"/>
      <c r="Q743" s="5" t="s">
        <v>161</v>
      </c>
      <c r="R743" s="33">
        <f t="shared" si="436"/>
        <v>0</v>
      </c>
      <c r="S743" s="36">
        <f t="shared" si="425"/>
        <v>0</v>
      </c>
    </row>
    <row r="744" spans="1:19" ht="19.5" hidden="1" thickTop="1" thickBot="1" x14ac:dyDescent="0.3">
      <c r="A744" s="3" t="str">
        <f t="shared" si="424"/>
        <v>b</v>
      </c>
      <c r="B744" s="1" t="s">
        <v>1</v>
      </c>
      <c r="C744" s="7" t="s">
        <v>9</v>
      </c>
      <c r="D744" s="16">
        <v>0</v>
      </c>
      <c r="E744" s="16">
        <v>0</v>
      </c>
      <c r="F744" s="22">
        <f t="shared" si="434"/>
        <v>0</v>
      </c>
      <c r="G744" s="22"/>
      <c r="H744" s="22"/>
      <c r="I744" s="21"/>
      <c r="J744" s="22"/>
      <c r="K744" s="22">
        <f t="shared" si="435"/>
        <v>0</v>
      </c>
      <c r="L744" s="22"/>
      <c r="M744" s="22"/>
      <c r="N744" s="21"/>
      <c r="O744" s="22"/>
      <c r="Q744" s="5" t="s">
        <v>161</v>
      </c>
      <c r="R744" s="33">
        <f t="shared" si="436"/>
        <v>0</v>
      </c>
      <c r="S744" s="36">
        <f t="shared" si="425"/>
        <v>0</v>
      </c>
    </row>
    <row r="745" spans="1:19" ht="19.5" hidden="1" thickTop="1" thickBot="1" x14ac:dyDescent="0.3">
      <c r="A745" s="3" t="str">
        <f t="shared" si="424"/>
        <v>b</v>
      </c>
      <c r="B745" s="1" t="s">
        <v>1</v>
      </c>
      <c r="C745" s="7" t="s">
        <v>10</v>
      </c>
      <c r="D745" s="16">
        <v>0</v>
      </c>
      <c r="E745" s="16">
        <v>0</v>
      </c>
      <c r="F745" s="22">
        <f t="shared" si="434"/>
        <v>0</v>
      </c>
      <c r="G745" s="22"/>
      <c r="H745" s="22"/>
      <c r="I745" s="21"/>
      <c r="J745" s="22"/>
      <c r="K745" s="22">
        <f t="shared" si="435"/>
        <v>0</v>
      </c>
      <c r="L745" s="22"/>
      <c r="M745" s="22"/>
      <c r="N745" s="21"/>
      <c r="O745" s="22"/>
      <c r="Q745" s="5" t="s">
        <v>161</v>
      </c>
      <c r="R745" s="33">
        <f t="shared" si="436"/>
        <v>0</v>
      </c>
      <c r="S745" s="36">
        <f t="shared" si="425"/>
        <v>0</v>
      </c>
    </row>
    <row r="746" spans="1:19" ht="19.5" hidden="1" thickTop="1" thickBot="1" x14ac:dyDescent="0.3">
      <c r="A746" s="3" t="str">
        <f t="shared" si="424"/>
        <v>b</v>
      </c>
      <c r="B746" s="1" t="s">
        <v>1</v>
      </c>
      <c r="C746" s="7" t="s">
        <v>11</v>
      </c>
      <c r="D746" s="16">
        <v>0</v>
      </c>
      <c r="E746" s="16">
        <v>0</v>
      </c>
      <c r="F746" s="22">
        <f t="shared" si="434"/>
        <v>0</v>
      </c>
      <c r="G746" s="22"/>
      <c r="H746" s="22"/>
      <c r="I746" s="21"/>
      <c r="J746" s="22"/>
      <c r="K746" s="22">
        <f t="shared" si="435"/>
        <v>0</v>
      </c>
      <c r="L746" s="22"/>
      <c r="M746" s="22"/>
      <c r="N746" s="21"/>
      <c r="O746" s="22"/>
      <c r="Q746" s="5" t="s">
        <v>161</v>
      </c>
      <c r="R746" s="33">
        <f t="shared" si="436"/>
        <v>0</v>
      </c>
      <c r="S746" s="36">
        <f t="shared" si="425"/>
        <v>0</v>
      </c>
    </row>
    <row r="747" spans="1:19" ht="19.5" hidden="1" thickTop="1" thickBot="1" x14ac:dyDescent="0.3">
      <c r="A747" s="3" t="str">
        <f t="shared" si="424"/>
        <v>b</v>
      </c>
      <c r="B747" s="1" t="s">
        <v>1</v>
      </c>
      <c r="C747" s="7" t="s">
        <v>12</v>
      </c>
      <c r="D747" s="16">
        <v>0</v>
      </c>
      <c r="E747" s="16">
        <v>0</v>
      </c>
      <c r="F747" s="22">
        <f t="shared" si="434"/>
        <v>0</v>
      </c>
      <c r="G747" s="22"/>
      <c r="H747" s="22"/>
      <c r="I747" s="21"/>
      <c r="J747" s="22"/>
      <c r="K747" s="22">
        <f t="shared" si="435"/>
        <v>0</v>
      </c>
      <c r="L747" s="22"/>
      <c r="M747" s="22"/>
      <c r="N747" s="21"/>
      <c r="O747" s="22"/>
      <c r="Q747" s="5" t="s">
        <v>161</v>
      </c>
      <c r="R747" s="33">
        <f t="shared" si="436"/>
        <v>0</v>
      </c>
      <c r="S747" s="36">
        <f t="shared" si="425"/>
        <v>0</v>
      </c>
    </row>
    <row r="748" spans="1:19" ht="31.5" thickTop="1" thickBot="1" x14ac:dyDescent="0.3">
      <c r="A748" s="3" t="str">
        <f t="shared" si="424"/>
        <v>a</v>
      </c>
      <c r="B748" s="8" t="s">
        <v>111</v>
      </c>
      <c r="C748" s="9" t="s">
        <v>112</v>
      </c>
      <c r="D748" s="14">
        <f>D749+D757+D758+D759</f>
        <v>7000000</v>
      </c>
      <c r="E748" s="14">
        <f>E749+E757+E758+E759</f>
        <v>0</v>
      </c>
      <c r="F748" s="19">
        <f t="shared" si="434"/>
        <v>7000000</v>
      </c>
      <c r="G748" s="19">
        <f t="shared" ref="G748:J748" si="441">G749+G757+G758+G759</f>
        <v>1672700</v>
      </c>
      <c r="H748" s="19">
        <f t="shared" si="441"/>
        <v>1782900</v>
      </c>
      <c r="I748" s="19">
        <f t="shared" si="441"/>
        <v>1783600</v>
      </c>
      <c r="J748" s="19">
        <f t="shared" si="441"/>
        <v>1760800</v>
      </c>
      <c r="K748" s="19">
        <f t="shared" si="435"/>
        <v>0</v>
      </c>
      <c r="L748" s="19">
        <f t="shared" ref="L748:O748" si="442">L749+L757+L758+L759</f>
        <v>0</v>
      </c>
      <c r="M748" s="19">
        <f t="shared" si="442"/>
        <v>0</v>
      </c>
      <c r="N748" s="19">
        <f t="shared" si="442"/>
        <v>0</v>
      </c>
      <c r="O748" s="19">
        <f t="shared" si="442"/>
        <v>0</v>
      </c>
      <c r="P748" s="5" t="s">
        <v>159</v>
      </c>
      <c r="Q748" s="5" t="s">
        <v>167</v>
      </c>
      <c r="R748" s="33">
        <f t="shared" si="436"/>
        <v>0</v>
      </c>
      <c r="S748" s="36">
        <f t="shared" si="425"/>
        <v>0</v>
      </c>
    </row>
    <row r="749" spans="1:19" ht="19.5" thickTop="1" thickBot="1" x14ac:dyDescent="0.3">
      <c r="A749" s="3" t="str">
        <f t="shared" si="424"/>
        <v>a</v>
      </c>
      <c r="B749" s="1" t="s">
        <v>1</v>
      </c>
      <c r="C749" s="7" t="s">
        <v>2</v>
      </c>
      <c r="D749" s="15">
        <f>D750+D751+D752+D753+D754+D755+D756</f>
        <v>7000000</v>
      </c>
      <c r="E749" s="15">
        <f>E750+E751+E752+E753+E754+E755+E756</f>
        <v>0</v>
      </c>
      <c r="F749" s="20">
        <f t="shared" si="434"/>
        <v>7000000</v>
      </c>
      <c r="G749" s="20">
        <f t="shared" ref="G749:J749" si="443">G750+G751+G752+G753+G754+G755+G756</f>
        <v>1672700</v>
      </c>
      <c r="H749" s="20">
        <f t="shared" si="443"/>
        <v>1782900</v>
      </c>
      <c r="I749" s="20">
        <f t="shared" si="443"/>
        <v>1783600</v>
      </c>
      <c r="J749" s="20">
        <f t="shared" si="443"/>
        <v>1760800</v>
      </c>
      <c r="K749" s="20">
        <f t="shared" si="435"/>
        <v>0</v>
      </c>
      <c r="L749" s="20">
        <f t="shared" ref="L749:O749" si="444">L750+L751+L752+L753+L754+L755+L756</f>
        <v>0</v>
      </c>
      <c r="M749" s="20">
        <f t="shared" si="444"/>
        <v>0</v>
      </c>
      <c r="N749" s="20">
        <f t="shared" si="444"/>
        <v>0</v>
      </c>
      <c r="O749" s="20">
        <f t="shared" si="444"/>
        <v>0</v>
      </c>
      <c r="P749" s="5" t="s">
        <v>159</v>
      </c>
      <c r="Q749" s="5" t="s">
        <v>167</v>
      </c>
      <c r="R749" s="33">
        <f t="shared" si="436"/>
        <v>0</v>
      </c>
      <c r="S749" s="36">
        <f t="shared" si="425"/>
        <v>0</v>
      </c>
    </row>
    <row r="750" spans="1:19" ht="19.5" hidden="1" thickTop="1" thickBot="1" x14ac:dyDescent="0.3">
      <c r="A750" s="3" t="str">
        <f t="shared" si="424"/>
        <v>b</v>
      </c>
      <c r="B750" s="1" t="s">
        <v>1</v>
      </c>
      <c r="C750" s="7" t="s">
        <v>3</v>
      </c>
      <c r="D750" s="15">
        <f>D762+D774</f>
        <v>0</v>
      </c>
      <c r="E750" s="15">
        <f>E762+E774</f>
        <v>0</v>
      </c>
      <c r="F750" s="20">
        <f t="shared" si="434"/>
        <v>0</v>
      </c>
      <c r="G750" s="20">
        <f t="shared" ref="G750:J759" si="445">G762+G774</f>
        <v>0</v>
      </c>
      <c r="H750" s="20">
        <f t="shared" si="445"/>
        <v>0</v>
      </c>
      <c r="I750" s="20">
        <f t="shared" si="445"/>
        <v>0</v>
      </c>
      <c r="J750" s="20">
        <f t="shared" si="445"/>
        <v>0</v>
      </c>
      <c r="K750" s="20">
        <f t="shared" si="435"/>
        <v>0</v>
      </c>
      <c r="L750" s="20">
        <f t="shared" ref="L750:O759" si="446">L762+L774</f>
        <v>0</v>
      </c>
      <c r="M750" s="20">
        <f t="shared" si="446"/>
        <v>0</v>
      </c>
      <c r="N750" s="20">
        <f t="shared" si="446"/>
        <v>0</v>
      </c>
      <c r="O750" s="20">
        <f t="shared" si="446"/>
        <v>0</v>
      </c>
      <c r="P750" s="5" t="s">
        <v>159</v>
      </c>
      <c r="Q750" s="5" t="s">
        <v>167</v>
      </c>
      <c r="R750" s="33">
        <f t="shared" si="436"/>
        <v>0</v>
      </c>
      <c r="S750" s="36">
        <f t="shared" si="425"/>
        <v>0</v>
      </c>
    </row>
    <row r="751" spans="1:19" ht="19.5" thickTop="1" thickBot="1" x14ac:dyDescent="0.3">
      <c r="A751" s="3" t="str">
        <f t="shared" si="424"/>
        <v>a</v>
      </c>
      <c r="B751" s="1" t="s">
        <v>1</v>
      </c>
      <c r="C751" s="7" t="s">
        <v>4</v>
      </c>
      <c r="D751" s="15">
        <f t="shared" ref="D751:E759" si="447">D763+D775</f>
        <v>87000</v>
      </c>
      <c r="E751" s="15">
        <f t="shared" si="447"/>
        <v>0</v>
      </c>
      <c r="F751" s="20">
        <f t="shared" si="434"/>
        <v>87000</v>
      </c>
      <c r="G751" s="20">
        <f t="shared" si="445"/>
        <v>21700</v>
      </c>
      <c r="H751" s="20">
        <f t="shared" si="445"/>
        <v>21700</v>
      </c>
      <c r="I751" s="20">
        <f t="shared" si="445"/>
        <v>21800</v>
      </c>
      <c r="J751" s="20">
        <f t="shared" si="445"/>
        <v>21800</v>
      </c>
      <c r="K751" s="20">
        <f t="shared" si="435"/>
        <v>0</v>
      </c>
      <c r="L751" s="20">
        <f t="shared" si="446"/>
        <v>0</v>
      </c>
      <c r="M751" s="20">
        <f t="shared" si="446"/>
        <v>0</v>
      </c>
      <c r="N751" s="20">
        <f t="shared" si="446"/>
        <v>0</v>
      </c>
      <c r="O751" s="20">
        <f t="shared" si="446"/>
        <v>0</v>
      </c>
      <c r="P751" s="5" t="s">
        <v>159</v>
      </c>
      <c r="Q751" s="5" t="s">
        <v>167</v>
      </c>
      <c r="R751" s="33">
        <f t="shared" si="436"/>
        <v>0</v>
      </c>
      <c r="S751" s="36">
        <f t="shared" si="425"/>
        <v>0</v>
      </c>
    </row>
    <row r="752" spans="1:19" ht="19.5" hidden="1" thickTop="1" thickBot="1" x14ac:dyDescent="0.3">
      <c r="A752" s="3" t="str">
        <f t="shared" si="424"/>
        <v>b</v>
      </c>
      <c r="B752" s="1" t="s">
        <v>1</v>
      </c>
      <c r="C752" s="7" t="s">
        <v>5</v>
      </c>
      <c r="D752" s="15">
        <f t="shared" si="447"/>
        <v>0</v>
      </c>
      <c r="E752" s="15">
        <f t="shared" si="447"/>
        <v>0</v>
      </c>
      <c r="F752" s="20">
        <f t="shared" si="434"/>
        <v>0</v>
      </c>
      <c r="G752" s="20">
        <f t="shared" si="445"/>
        <v>0</v>
      </c>
      <c r="H752" s="20">
        <f t="shared" si="445"/>
        <v>0</v>
      </c>
      <c r="I752" s="20">
        <f t="shared" si="445"/>
        <v>0</v>
      </c>
      <c r="J752" s="20">
        <f t="shared" si="445"/>
        <v>0</v>
      </c>
      <c r="K752" s="20">
        <f t="shared" si="435"/>
        <v>0</v>
      </c>
      <c r="L752" s="20">
        <f t="shared" si="446"/>
        <v>0</v>
      </c>
      <c r="M752" s="20">
        <f t="shared" si="446"/>
        <v>0</v>
      </c>
      <c r="N752" s="20">
        <f t="shared" si="446"/>
        <v>0</v>
      </c>
      <c r="O752" s="20">
        <f t="shared" si="446"/>
        <v>0</v>
      </c>
      <c r="P752" s="5" t="s">
        <v>159</v>
      </c>
      <c r="Q752" s="5" t="s">
        <v>167</v>
      </c>
      <c r="R752" s="33">
        <f t="shared" si="436"/>
        <v>0</v>
      </c>
      <c r="S752" s="36">
        <f t="shared" si="425"/>
        <v>0</v>
      </c>
    </row>
    <row r="753" spans="1:19" ht="19.5" hidden="1" thickTop="1" thickBot="1" x14ac:dyDescent="0.3">
      <c r="A753" s="3" t="str">
        <f t="shared" si="424"/>
        <v>b</v>
      </c>
      <c r="B753" s="1" t="s">
        <v>1</v>
      </c>
      <c r="C753" s="7" t="s">
        <v>6</v>
      </c>
      <c r="D753" s="15">
        <f t="shared" si="447"/>
        <v>0</v>
      </c>
      <c r="E753" s="15">
        <f t="shared" si="447"/>
        <v>0</v>
      </c>
      <c r="F753" s="20">
        <f t="shared" si="434"/>
        <v>0</v>
      </c>
      <c r="G753" s="20">
        <f t="shared" si="445"/>
        <v>0</v>
      </c>
      <c r="H753" s="20">
        <f t="shared" si="445"/>
        <v>0</v>
      </c>
      <c r="I753" s="20">
        <f t="shared" si="445"/>
        <v>0</v>
      </c>
      <c r="J753" s="20">
        <f t="shared" si="445"/>
        <v>0</v>
      </c>
      <c r="K753" s="20">
        <f t="shared" si="435"/>
        <v>0</v>
      </c>
      <c r="L753" s="20">
        <f t="shared" si="446"/>
        <v>0</v>
      </c>
      <c r="M753" s="20">
        <f t="shared" si="446"/>
        <v>0</v>
      </c>
      <c r="N753" s="20">
        <f t="shared" si="446"/>
        <v>0</v>
      </c>
      <c r="O753" s="20">
        <f t="shared" si="446"/>
        <v>0</v>
      </c>
      <c r="P753" s="5" t="s">
        <v>159</v>
      </c>
      <c r="Q753" s="5" t="s">
        <v>167</v>
      </c>
      <c r="R753" s="33">
        <f t="shared" si="436"/>
        <v>0</v>
      </c>
      <c r="S753" s="36">
        <f t="shared" si="425"/>
        <v>0</v>
      </c>
    </row>
    <row r="754" spans="1:19" ht="19.5" hidden="1" thickTop="1" thickBot="1" x14ac:dyDescent="0.3">
      <c r="A754" s="3" t="str">
        <f t="shared" si="424"/>
        <v>b</v>
      </c>
      <c r="B754" s="1" t="s">
        <v>1</v>
      </c>
      <c r="C754" s="7" t="s">
        <v>7</v>
      </c>
      <c r="D754" s="15">
        <f t="shared" si="447"/>
        <v>0</v>
      </c>
      <c r="E754" s="15">
        <f t="shared" si="447"/>
        <v>0</v>
      </c>
      <c r="F754" s="20">
        <f t="shared" si="434"/>
        <v>0</v>
      </c>
      <c r="G754" s="20">
        <f t="shared" si="445"/>
        <v>0</v>
      </c>
      <c r="H754" s="20">
        <f t="shared" si="445"/>
        <v>0</v>
      </c>
      <c r="I754" s="20">
        <f t="shared" si="445"/>
        <v>0</v>
      </c>
      <c r="J754" s="20">
        <f t="shared" si="445"/>
        <v>0</v>
      </c>
      <c r="K754" s="20">
        <f t="shared" si="435"/>
        <v>0</v>
      </c>
      <c r="L754" s="20">
        <f t="shared" si="446"/>
        <v>0</v>
      </c>
      <c r="M754" s="20">
        <f t="shared" si="446"/>
        <v>0</v>
      </c>
      <c r="N754" s="20">
        <f t="shared" si="446"/>
        <v>0</v>
      </c>
      <c r="O754" s="20">
        <f t="shared" si="446"/>
        <v>0</v>
      </c>
      <c r="P754" s="5" t="s">
        <v>159</v>
      </c>
      <c r="Q754" s="5" t="s">
        <v>167</v>
      </c>
      <c r="R754" s="33">
        <f t="shared" si="436"/>
        <v>0</v>
      </c>
      <c r="S754" s="36">
        <f t="shared" si="425"/>
        <v>0</v>
      </c>
    </row>
    <row r="755" spans="1:19" ht="19.5" thickTop="1" thickBot="1" x14ac:dyDescent="0.3">
      <c r="A755" s="3" t="str">
        <f t="shared" si="424"/>
        <v>a</v>
      </c>
      <c r="B755" s="1" t="s">
        <v>1</v>
      </c>
      <c r="C755" s="7" t="s">
        <v>8</v>
      </c>
      <c r="D755" s="15">
        <f t="shared" si="447"/>
        <v>6913000</v>
      </c>
      <c r="E755" s="15">
        <f t="shared" si="447"/>
        <v>0</v>
      </c>
      <c r="F755" s="20">
        <f t="shared" si="434"/>
        <v>6913000</v>
      </c>
      <c r="G755" s="20">
        <f t="shared" si="445"/>
        <v>1651000</v>
      </c>
      <c r="H755" s="20">
        <f t="shared" si="445"/>
        <v>1761200</v>
      </c>
      <c r="I755" s="20">
        <f t="shared" si="445"/>
        <v>1761800</v>
      </c>
      <c r="J755" s="20">
        <f t="shared" si="445"/>
        <v>1739000</v>
      </c>
      <c r="K755" s="20">
        <f t="shared" si="435"/>
        <v>0</v>
      </c>
      <c r="L755" s="20">
        <f t="shared" si="446"/>
        <v>0</v>
      </c>
      <c r="M755" s="20">
        <f t="shared" si="446"/>
        <v>0</v>
      </c>
      <c r="N755" s="20">
        <f t="shared" si="446"/>
        <v>0</v>
      </c>
      <c r="O755" s="20">
        <f t="shared" si="446"/>
        <v>0</v>
      </c>
      <c r="P755" s="5" t="s">
        <v>159</v>
      </c>
      <c r="Q755" s="5" t="s">
        <v>167</v>
      </c>
      <c r="R755" s="33">
        <f t="shared" si="436"/>
        <v>0</v>
      </c>
      <c r="S755" s="36">
        <f t="shared" si="425"/>
        <v>0</v>
      </c>
    </row>
    <row r="756" spans="1:19" ht="19.5" hidden="1" thickTop="1" thickBot="1" x14ac:dyDescent="0.3">
      <c r="A756" s="3" t="str">
        <f t="shared" si="424"/>
        <v>b</v>
      </c>
      <c r="B756" s="1" t="s">
        <v>1</v>
      </c>
      <c r="C756" s="7" t="s">
        <v>9</v>
      </c>
      <c r="D756" s="15">
        <f t="shared" si="447"/>
        <v>0</v>
      </c>
      <c r="E756" s="15">
        <f t="shared" si="447"/>
        <v>0</v>
      </c>
      <c r="F756" s="20">
        <f t="shared" si="434"/>
        <v>0</v>
      </c>
      <c r="G756" s="20">
        <f t="shared" si="445"/>
        <v>0</v>
      </c>
      <c r="H756" s="20">
        <f t="shared" si="445"/>
        <v>0</v>
      </c>
      <c r="I756" s="20">
        <f t="shared" si="445"/>
        <v>0</v>
      </c>
      <c r="J756" s="20">
        <f t="shared" si="445"/>
        <v>0</v>
      </c>
      <c r="K756" s="20">
        <f t="shared" si="435"/>
        <v>0</v>
      </c>
      <c r="L756" s="20">
        <f t="shared" si="446"/>
        <v>0</v>
      </c>
      <c r="M756" s="20">
        <f t="shared" si="446"/>
        <v>0</v>
      </c>
      <c r="N756" s="20">
        <f t="shared" si="446"/>
        <v>0</v>
      </c>
      <c r="O756" s="20">
        <f t="shared" si="446"/>
        <v>0</v>
      </c>
      <c r="P756" s="5" t="s">
        <v>159</v>
      </c>
      <c r="Q756" s="5" t="s">
        <v>167</v>
      </c>
      <c r="R756" s="33">
        <f t="shared" si="436"/>
        <v>0</v>
      </c>
      <c r="S756" s="36">
        <f t="shared" si="425"/>
        <v>0</v>
      </c>
    </row>
    <row r="757" spans="1:19" ht="19.5" hidden="1" thickTop="1" thickBot="1" x14ac:dyDescent="0.3">
      <c r="A757" s="3" t="str">
        <f t="shared" si="424"/>
        <v>b</v>
      </c>
      <c r="B757" s="1" t="s">
        <v>1</v>
      </c>
      <c r="C757" s="7" t="s">
        <v>10</v>
      </c>
      <c r="D757" s="15">
        <f t="shared" si="447"/>
        <v>0</v>
      </c>
      <c r="E757" s="15">
        <f t="shared" si="447"/>
        <v>0</v>
      </c>
      <c r="F757" s="20">
        <f t="shared" si="434"/>
        <v>0</v>
      </c>
      <c r="G757" s="20">
        <f t="shared" si="445"/>
        <v>0</v>
      </c>
      <c r="H757" s="20">
        <f t="shared" si="445"/>
        <v>0</v>
      </c>
      <c r="I757" s="20">
        <f t="shared" si="445"/>
        <v>0</v>
      </c>
      <c r="J757" s="20">
        <f t="shared" si="445"/>
        <v>0</v>
      </c>
      <c r="K757" s="20">
        <f t="shared" si="435"/>
        <v>0</v>
      </c>
      <c r="L757" s="20">
        <f t="shared" si="446"/>
        <v>0</v>
      </c>
      <c r="M757" s="20">
        <f t="shared" si="446"/>
        <v>0</v>
      </c>
      <c r="N757" s="20">
        <f t="shared" si="446"/>
        <v>0</v>
      </c>
      <c r="O757" s="20">
        <f t="shared" si="446"/>
        <v>0</v>
      </c>
      <c r="P757" s="5" t="s">
        <v>159</v>
      </c>
      <c r="Q757" s="5" t="s">
        <v>167</v>
      </c>
      <c r="R757" s="33">
        <f t="shared" si="436"/>
        <v>0</v>
      </c>
      <c r="S757" s="36">
        <f t="shared" si="425"/>
        <v>0</v>
      </c>
    </row>
    <row r="758" spans="1:19" ht="19.5" hidden="1" thickTop="1" thickBot="1" x14ac:dyDescent="0.3">
      <c r="A758" s="3" t="str">
        <f t="shared" si="424"/>
        <v>b</v>
      </c>
      <c r="B758" s="1" t="s">
        <v>1</v>
      </c>
      <c r="C758" s="7" t="s">
        <v>11</v>
      </c>
      <c r="D758" s="15">
        <f t="shared" si="447"/>
        <v>0</v>
      </c>
      <c r="E758" s="15">
        <f t="shared" si="447"/>
        <v>0</v>
      </c>
      <c r="F758" s="20">
        <f t="shared" si="434"/>
        <v>0</v>
      </c>
      <c r="G758" s="20">
        <f t="shared" si="445"/>
        <v>0</v>
      </c>
      <c r="H758" s="20">
        <f t="shared" si="445"/>
        <v>0</v>
      </c>
      <c r="I758" s="20">
        <f t="shared" si="445"/>
        <v>0</v>
      </c>
      <c r="J758" s="20">
        <f t="shared" si="445"/>
        <v>0</v>
      </c>
      <c r="K758" s="20">
        <f t="shared" si="435"/>
        <v>0</v>
      </c>
      <c r="L758" s="20">
        <f t="shared" si="446"/>
        <v>0</v>
      </c>
      <c r="M758" s="20">
        <f t="shared" si="446"/>
        <v>0</v>
      </c>
      <c r="N758" s="20">
        <f t="shared" si="446"/>
        <v>0</v>
      </c>
      <c r="O758" s="20">
        <f t="shared" si="446"/>
        <v>0</v>
      </c>
      <c r="P758" s="5" t="s">
        <v>159</v>
      </c>
      <c r="Q758" s="5" t="s">
        <v>167</v>
      </c>
      <c r="R758" s="33">
        <f t="shared" si="436"/>
        <v>0</v>
      </c>
      <c r="S758" s="36">
        <f t="shared" si="425"/>
        <v>0</v>
      </c>
    </row>
    <row r="759" spans="1:19" ht="19.5" hidden="1" thickTop="1" thickBot="1" x14ac:dyDescent="0.3">
      <c r="A759" s="3" t="str">
        <f t="shared" si="424"/>
        <v>b</v>
      </c>
      <c r="B759" s="1" t="s">
        <v>1</v>
      </c>
      <c r="C759" s="7" t="s">
        <v>12</v>
      </c>
      <c r="D759" s="15">
        <f t="shared" si="447"/>
        <v>0</v>
      </c>
      <c r="E759" s="15">
        <f t="shared" si="447"/>
        <v>0</v>
      </c>
      <c r="F759" s="20">
        <f t="shared" si="434"/>
        <v>0</v>
      </c>
      <c r="G759" s="20">
        <f t="shared" si="445"/>
        <v>0</v>
      </c>
      <c r="H759" s="20">
        <f t="shared" si="445"/>
        <v>0</v>
      </c>
      <c r="I759" s="20">
        <f t="shared" si="445"/>
        <v>0</v>
      </c>
      <c r="J759" s="20">
        <f t="shared" si="445"/>
        <v>0</v>
      </c>
      <c r="K759" s="20">
        <f t="shared" si="435"/>
        <v>0</v>
      </c>
      <c r="L759" s="20">
        <f t="shared" si="446"/>
        <v>0</v>
      </c>
      <c r="M759" s="20">
        <f t="shared" si="446"/>
        <v>0</v>
      </c>
      <c r="N759" s="20">
        <f t="shared" si="446"/>
        <v>0</v>
      </c>
      <c r="O759" s="20">
        <f t="shared" si="446"/>
        <v>0</v>
      </c>
      <c r="P759" s="5" t="s">
        <v>159</v>
      </c>
      <c r="Q759" s="5" t="s">
        <v>167</v>
      </c>
      <c r="R759" s="33">
        <f t="shared" si="436"/>
        <v>0</v>
      </c>
      <c r="S759" s="36">
        <f t="shared" si="425"/>
        <v>0</v>
      </c>
    </row>
    <row r="760" spans="1:19" ht="37.5" thickTop="1" thickBot="1" x14ac:dyDescent="0.3">
      <c r="A760" s="3" t="str">
        <f t="shared" si="424"/>
        <v>a</v>
      </c>
      <c r="B760" s="8" t="s">
        <v>113</v>
      </c>
      <c r="C760" s="9" t="s">
        <v>112</v>
      </c>
      <c r="D760" s="14">
        <f>D761+D769+D770+D771</f>
        <v>6458000</v>
      </c>
      <c r="E760" s="14">
        <f>E761+E769+E770+E771</f>
        <v>0</v>
      </c>
      <c r="F760" s="19">
        <f t="shared" si="434"/>
        <v>6458000</v>
      </c>
      <c r="G760" s="19">
        <f t="shared" ref="G760:J760" si="448">G761+G769+G770+G771</f>
        <v>1614500</v>
      </c>
      <c r="H760" s="19">
        <f t="shared" si="448"/>
        <v>1614500</v>
      </c>
      <c r="I760" s="19">
        <f t="shared" si="448"/>
        <v>1614500</v>
      </c>
      <c r="J760" s="19">
        <f t="shared" si="448"/>
        <v>1614500</v>
      </c>
      <c r="K760" s="19">
        <f t="shared" si="435"/>
        <v>0</v>
      </c>
      <c r="L760" s="19">
        <f t="shared" ref="L760:O760" si="449">L761+L769+L770+L771</f>
        <v>0</v>
      </c>
      <c r="M760" s="19">
        <f t="shared" si="449"/>
        <v>0</v>
      </c>
      <c r="N760" s="19">
        <f t="shared" si="449"/>
        <v>0</v>
      </c>
      <c r="O760" s="19">
        <f t="shared" si="449"/>
        <v>0</v>
      </c>
      <c r="P760" s="5" t="s">
        <v>159</v>
      </c>
      <c r="Q760" s="5" t="s">
        <v>163</v>
      </c>
      <c r="R760" s="33">
        <f t="shared" si="436"/>
        <v>0</v>
      </c>
      <c r="S760" s="36">
        <f t="shared" si="425"/>
        <v>0</v>
      </c>
    </row>
    <row r="761" spans="1:19" ht="19.5" thickTop="1" thickBot="1" x14ac:dyDescent="0.3">
      <c r="A761" s="3" t="str">
        <f t="shared" si="424"/>
        <v>a</v>
      </c>
      <c r="B761" s="1" t="s">
        <v>1</v>
      </c>
      <c r="C761" s="7" t="s">
        <v>2</v>
      </c>
      <c r="D761" s="15">
        <f>D762+D763+D764+D765+D766+D767+D768</f>
        <v>6458000</v>
      </c>
      <c r="E761" s="15">
        <f>E762+E763+E764+E765+E766+E767+E768</f>
        <v>0</v>
      </c>
      <c r="F761" s="20">
        <f t="shared" si="434"/>
        <v>6458000</v>
      </c>
      <c r="G761" s="20">
        <f t="shared" ref="G761:J761" si="450">G762+G763+G764+G765+G766+G767+G768</f>
        <v>1614500</v>
      </c>
      <c r="H761" s="20">
        <f t="shared" si="450"/>
        <v>1614500</v>
      </c>
      <c r="I761" s="20">
        <f t="shared" si="450"/>
        <v>1614500</v>
      </c>
      <c r="J761" s="20">
        <f t="shared" si="450"/>
        <v>1614500</v>
      </c>
      <c r="K761" s="20">
        <f t="shared" si="435"/>
        <v>0</v>
      </c>
      <c r="L761" s="20">
        <f t="shared" ref="L761:O761" si="451">L762+L763+L764+L765+L766+L767+L768</f>
        <v>0</v>
      </c>
      <c r="M761" s="20">
        <f t="shared" si="451"/>
        <v>0</v>
      </c>
      <c r="N761" s="20">
        <f t="shared" si="451"/>
        <v>0</v>
      </c>
      <c r="O761" s="20">
        <f t="shared" si="451"/>
        <v>0</v>
      </c>
      <c r="P761" s="5" t="s">
        <v>159</v>
      </c>
      <c r="Q761" s="5" t="s">
        <v>163</v>
      </c>
      <c r="R761" s="33">
        <f t="shared" si="436"/>
        <v>0</v>
      </c>
      <c r="S761" s="36">
        <f t="shared" si="425"/>
        <v>0</v>
      </c>
    </row>
    <row r="762" spans="1:19" ht="19.5" hidden="1" thickTop="1" thickBot="1" x14ac:dyDescent="0.3">
      <c r="A762" s="3" t="str">
        <f t="shared" si="424"/>
        <v>b</v>
      </c>
      <c r="B762" s="1" t="s">
        <v>1</v>
      </c>
      <c r="C762" s="7" t="s">
        <v>3</v>
      </c>
      <c r="D762" s="16">
        <v>0</v>
      </c>
      <c r="E762" s="16">
        <v>0</v>
      </c>
      <c r="F762" s="22">
        <f t="shared" si="434"/>
        <v>0</v>
      </c>
      <c r="G762" s="22"/>
      <c r="H762" s="22"/>
      <c r="I762" s="21"/>
      <c r="J762" s="22"/>
      <c r="K762" s="22">
        <f t="shared" si="435"/>
        <v>0</v>
      </c>
      <c r="L762" s="22"/>
      <c r="M762" s="22"/>
      <c r="N762" s="21"/>
      <c r="O762" s="22"/>
      <c r="Q762" s="5" t="s">
        <v>163</v>
      </c>
      <c r="R762" s="33">
        <f t="shared" si="436"/>
        <v>0</v>
      </c>
      <c r="S762" s="36">
        <f t="shared" si="425"/>
        <v>0</v>
      </c>
    </row>
    <row r="763" spans="1:19" ht="19.5" thickTop="1" thickBot="1" x14ac:dyDescent="0.3">
      <c r="A763" s="3" t="str">
        <f t="shared" si="424"/>
        <v>a</v>
      </c>
      <c r="B763" s="1" t="s">
        <v>1</v>
      </c>
      <c r="C763" s="7" t="s">
        <v>4</v>
      </c>
      <c r="D763" s="16">
        <v>36000</v>
      </c>
      <c r="E763" s="16">
        <v>0</v>
      </c>
      <c r="F763" s="22">
        <f t="shared" si="434"/>
        <v>36000</v>
      </c>
      <c r="G763" s="22">
        <v>9000</v>
      </c>
      <c r="H763" s="22">
        <v>9000</v>
      </c>
      <c r="I763" s="22">
        <v>9000</v>
      </c>
      <c r="J763" s="22">
        <v>9000</v>
      </c>
      <c r="K763" s="22">
        <f t="shared" si="435"/>
        <v>0</v>
      </c>
      <c r="L763" s="22"/>
      <c r="M763" s="22"/>
      <c r="N763" s="21"/>
      <c r="O763" s="22"/>
      <c r="Q763" s="5" t="s">
        <v>163</v>
      </c>
      <c r="R763" s="33">
        <f t="shared" si="436"/>
        <v>0</v>
      </c>
      <c r="S763" s="36">
        <f t="shared" si="425"/>
        <v>0</v>
      </c>
    </row>
    <row r="764" spans="1:19" ht="19.5" hidden="1" thickTop="1" thickBot="1" x14ac:dyDescent="0.3">
      <c r="A764" s="3" t="str">
        <f t="shared" si="424"/>
        <v>b</v>
      </c>
      <c r="B764" s="1" t="s">
        <v>1</v>
      </c>
      <c r="C764" s="7" t="s">
        <v>5</v>
      </c>
      <c r="D764" s="16">
        <v>0</v>
      </c>
      <c r="E764" s="16">
        <v>0</v>
      </c>
      <c r="F764" s="22">
        <f t="shared" si="434"/>
        <v>0</v>
      </c>
      <c r="G764" s="22"/>
      <c r="H764" s="22"/>
      <c r="I764" s="21"/>
      <c r="J764" s="22"/>
      <c r="K764" s="22">
        <f t="shared" si="435"/>
        <v>0</v>
      </c>
      <c r="L764" s="22"/>
      <c r="M764" s="22"/>
      <c r="N764" s="21"/>
      <c r="O764" s="22"/>
      <c r="Q764" s="5" t="s">
        <v>163</v>
      </c>
      <c r="R764" s="33">
        <f t="shared" si="436"/>
        <v>0</v>
      </c>
      <c r="S764" s="36">
        <f t="shared" si="425"/>
        <v>0</v>
      </c>
    </row>
    <row r="765" spans="1:19" ht="19.5" hidden="1" thickTop="1" thickBot="1" x14ac:dyDescent="0.3">
      <c r="A765" s="3" t="str">
        <f t="shared" si="424"/>
        <v>b</v>
      </c>
      <c r="B765" s="1" t="s">
        <v>1</v>
      </c>
      <c r="C765" s="7" t="s">
        <v>6</v>
      </c>
      <c r="D765" s="16">
        <v>0</v>
      </c>
      <c r="E765" s="16">
        <v>0</v>
      </c>
      <c r="F765" s="22">
        <f t="shared" si="434"/>
        <v>0</v>
      </c>
      <c r="G765" s="22"/>
      <c r="H765" s="22"/>
      <c r="I765" s="21"/>
      <c r="J765" s="22"/>
      <c r="K765" s="22">
        <f t="shared" si="435"/>
        <v>0</v>
      </c>
      <c r="L765" s="22"/>
      <c r="M765" s="22"/>
      <c r="N765" s="21"/>
      <c r="O765" s="22"/>
      <c r="Q765" s="5" t="s">
        <v>163</v>
      </c>
      <c r="R765" s="33">
        <f t="shared" si="436"/>
        <v>0</v>
      </c>
      <c r="S765" s="36">
        <f t="shared" si="425"/>
        <v>0</v>
      </c>
    </row>
    <row r="766" spans="1:19" ht="19.5" hidden="1" thickTop="1" thickBot="1" x14ac:dyDescent="0.3">
      <c r="A766" s="3" t="str">
        <f t="shared" si="424"/>
        <v>b</v>
      </c>
      <c r="B766" s="1" t="s">
        <v>1</v>
      </c>
      <c r="C766" s="7" t="s">
        <v>7</v>
      </c>
      <c r="D766" s="16">
        <v>0</v>
      </c>
      <c r="E766" s="16">
        <v>0</v>
      </c>
      <c r="F766" s="22">
        <f t="shared" si="434"/>
        <v>0</v>
      </c>
      <c r="G766" s="22"/>
      <c r="H766" s="22"/>
      <c r="I766" s="21"/>
      <c r="J766" s="22"/>
      <c r="K766" s="22">
        <f t="shared" si="435"/>
        <v>0</v>
      </c>
      <c r="L766" s="22"/>
      <c r="M766" s="22"/>
      <c r="N766" s="21"/>
      <c r="O766" s="22"/>
      <c r="Q766" s="5" t="s">
        <v>163</v>
      </c>
      <c r="R766" s="33">
        <f t="shared" si="436"/>
        <v>0</v>
      </c>
      <c r="S766" s="36">
        <f t="shared" si="425"/>
        <v>0</v>
      </c>
    </row>
    <row r="767" spans="1:19" ht="19.5" thickTop="1" thickBot="1" x14ac:dyDescent="0.3">
      <c r="A767" s="3" t="str">
        <f t="shared" si="424"/>
        <v>a</v>
      </c>
      <c r="B767" s="1" t="s">
        <v>1</v>
      </c>
      <c r="C767" s="7" t="s">
        <v>8</v>
      </c>
      <c r="D767" s="16">
        <v>6422000</v>
      </c>
      <c r="E767" s="16">
        <v>0</v>
      </c>
      <c r="F767" s="22">
        <f t="shared" si="434"/>
        <v>6422000</v>
      </c>
      <c r="G767" s="22">
        <v>1605500</v>
      </c>
      <c r="H767" s="22">
        <v>1605500</v>
      </c>
      <c r="I767" s="22">
        <v>1605500</v>
      </c>
      <c r="J767" s="22">
        <v>1605500</v>
      </c>
      <c r="K767" s="22">
        <f t="shared" si="435"/>
        <v>0</v>
      </c>
      <c r="L767" s="22"/>
      <c r="M767" s="22"/>
      <c r="N767" s="21"/>
      <c r="O767" s="22"/>
      <c r="Q767" s="5" t="s">
        <v>163</v>
      </c>
      <c r="R767" s="33">
        <f t="shared" si="436"/>
        <v>0</v>
      </c>
      <c r="S767" s="36">
        <f t="shared" si="425"/>
        <v>0</v>
      </c>
    </row>
    <row r="768" spans="1:19" ht="19.5" hidden="1" thickTop="1" thickBot="1" x14ac:dyDescent="0.3">
      <c r="A768" s="3" t="str">
        <f t="shared" si="424"/>
        <v>b</v>
      </c>
      <c r="B768" s="1" t="s">
        <v>1</v>
      </c>
      <c r="C768" s="7" t="s">
        <v>9</v>
      </c>
      <c r="D768" s="16">
        <v>0</v>
      </c>
      <c r="E768" s="16">
        <v>0</v>
      </c>
      <c r="F768" s="22">
        <f t="shared" si="434"/>
        <v>0</v>
      </c>
      <c r="G768" s="22"/>
      <c r="H768" s="22"/>
      <c r="I768" s="21"/>
      <c r="J768" s="22"/>
      <c r="K768" s="22">
        <f t="shared" si="435"/>
        <v>0</v>
      </c>
      <c r="L768" s="22"/>
      <c r="M768" s="22"/>
      <c r="N768" s="21"/>
      <c r="O768" s="22"/>
      <c r="Q768" s="5" t="s">
        <v>163</v>
      </c>
      <c r="R768" s="33">
        <f t="shared" si="436"/>
        <v>0</v>
      </c>
      <c r="S768" s="36">
        <f t="shared" si="425"/>
        <v>0</v>
      </c>
    </row>
    <row r="769" spans="1:19" ht="19.5" hidden="1" thickTop="1" thickBot="1" x14ac:dyDescent="0.3">
      <c r="A769" s="3" t="str">
        <f t="shared" si="424"/>
        <v>b</v>
      </c>
      <c r="B769" s="1" t="s">
        <v>1</v>
      </c>
      <c r="C769" s="7" t="s">
        <v>10</v>
      </c>
      <c r="D769" s="16">
        <v>0</v>
      </c>
      <c r="E769" s="16">
        <v>0</v>
      </c>
      <c r="F769" s="22">
        <f t="shared" si="434"/>
        <v>0</v>
      </c>
      <c r="G769" s="22"/>
      <c r="H769" s="22"/>
      <c r="I769" s="21"/>
      <c r="J769" s="22"/>
      <c r="K769" s="22">
        <f t="shared" si="435"/>
        <v>0</v>
      </c>
      <c r="L769" s="22"/>
      <c r="M769" s="22"/>
      <c r="N769" s="21"/>
      <c r="O769" s="22"/>
      <c r="Q769" s="5" t="s">
        <v>163</v>
      </c>
      <c r="R769" s="33">
        <f t="shared" si="436"/>
        <v>0</v>
      </c>
      <c r="S769" s="36">
        <f t="shared" si="425"/>
        <v>0</v>
      </c>
    </row>
    <row r="770" spans="1:19" ht="19.5" hidden="1" thickTop="1" thickBot="1" x14ac:dyDescent="0.3">
      <c r="A770" s="3" t="str">
        <f t="shared" si="424"/>
        <v>b</v>
      </c>
      <c r="B770" s="1" t="s">
        <v>1</v>
      </c>
      <c r="C770" s="7" t="s">
        <v>11</v>
      </c>
      <c r="D770" s="16">
        <v>0</v>
      </c>
      <c r="E770" s="16">
        <v>0</v>
      </c>
      <c r="F770" s="22">
        <f t="shared" si="434"/>
        <v>0</v>
      </c>
      <c r="G770" s="22"/>
      <c r="H770" s="22"/>
      <c r="I770" s="21"/>
      <c r="J770" s="22"/>
      <c r="K770" s="22">
        <f t="shared" si="435"/>
        <v>0</v>
      </c>
      <c r="L770" s="22"/>
      <c r="M770" s="22"/>
      <c r="N770" s="21"/>
      <c r="O770" s="22"/>
      <c r="Q770" s="5" t="s">
        <v>163</v>
      </c>
      <c r="R770" s="33">
        <f t="shared" si="436"/>
        <v>0</v>
      </c>
      <c r="S770" s="36">
        <f t="shared" si="425"/>
        <v>0</v>
      </c>
    </row>
    <row r="771" spans="1:19" ht="19.5" hidden="1" thickTop="1" thickBot="1" x14ac:dyDescent="0.3">
      <c r="A771" s="3" t="str">
        <f t="shared" si="424"/>
        <v>b</v>
      </c>
      <c r="B771" s="1" t="s">
        <v>1</v>
      </c>
      <c r="C771" s="7" t="s">
        <v>12</v>
      </c>
      <c r="D771" s="16">
        <v>0</v>
      </c>
      <c r="E771" s="16">
        <v>0</v>
      </c>
      <c r="F771" s="22">
        <f t="shared" si="434"/>
        <v>0</v>
      </c>
      <c r="G771" s="22"/>
      <c r="H771" s="22"/>
      <c r="I771" s="21"/>
      <c r="J771" s="22"/>
      <c r="K771" s="22">
        <f t="shared" si="435"/>
        <v>0</v>
      </c>
      <c r="L771" s="22"/>
      <c r="M771" s="22"/>
      <c r="N771" s="21"/>
      <c r="O771" s="22"/>
      <c r="Q771" s="5" t="s">
        <v>163</v>
      </c>
      <c r="R771" s="33">
        <f t="shared" si="436"/>
        <v>0</v>
      </c>
      <c r="S771" s="36">
        <f t="shared" si="425"/>
        <v>0</v>
      </c>
    </row>
    <row r="772" spans="1:19" ht="106.5" thickTop="1" thickBot="1" x14ac:dyDescent="0.3">
      <c r="A772" s="3" t="str">
        <f t="shared" si="424"/>
        <v>a</v>
      </c>
      <c r="B772" s="8" t="s">
        <v>114</v>
      </c>
      <c r="C772" s="9" t="s">
        <v>115</v>
      </c>
      <c r="D772" s="14">
        <f>D773+D781+D782+D783</f>
        <v>542000</v>
      </c>
      <c r="E772" s="14">
        <f>E773+E781+E782+E783</f>
        <v>0</v>
      </c>
      <c r="F772" s="19">
        <f t="shared" si="434"/>
        <v>542000</v>
      </c>
      <c r="G772" s="19">
        <f t="shared" ref="G772:J772" si="452">G773+G781+G782+G783</f>
        <v>58200</v>
      </c>
      <c r="H772" s="19">
        <f t="shared" si="452"/>
        <v>168400</v>
      </c>
      <c r="I772" s="19">
        <f t="shared" si="452"/>
        <v>169100</v>
      </c>
      <c r="J772" s="19">
        <f t="shared" si="452"/>
        <v>146300</v>
      </c>
      <c r="K772" s="19">
        <f t="shared" si="435"/>
        <v>0</v>
      </c>
      <c r="L772" s="19">
        <f t="shared" ref="L772:O772" si="453">L773+L781+L782+L783</f>
        <v>0</v>
      </c>
      <c r="M772" s="19">
        <f t="shared" si="453"/>
        <v>0</v>
      </c>
      <c r="N772" s="19">
        <f t="shared" si="453"/>
        <v>0</v>
      </c>
      <c r="O772" s="19">
        <f t="shared" si="453"/>
        <v>0</v>
      </c>
      <c r="P772" s="5" t="s">
        <v>159</v>
      </c>
      <c r="Q772" s="5" t="s">
        <v>161</v>
      </c>
      <c r="R772" s="33">
        <f t="shared" si="436"/>
        <v>0</v>
      </c>
      <c r="S772" s="36">
        <f t="shared" si="425"/>
        <v>0</v>
      </c>
    </row>
    <row r="773" spans="1:19" ht="19.5" thickTop="1" thickBot="1" x14ac:dyDescent="0.3">
      <c r="A773" s="3" t="str">
        <f t="shared" ref="A773:A836" si="454">IF((D773+F773+G773+H773+J773+I773)&gt;0,"a","b")</f>
        <v>a</v>
      </c>
      <c r="B773" s="1" t="s">
        <v>1</v>
      </c>
      <c r="C773" s="7" t="s">
        <v>2</v>
      </c>
      <c r="D773" s="15">
        <f>D774+D775+D776+D777+D778+D779+D780</f>
        <v>542000</v>
      </c>
      <c r="E773" s="15">
        <f>E774+E775+E776+E777+E778+E779+E780</f>
        <v>0</v>
      </c>
      <c r="F773" s="20">
        <f t="shared" si="434"/>
        <v>542000</v>
      </c>
      <c r="G773" s="20">
        <f t="shared" ref="G773:J773" si="455">G774+G775+G776+G777+G778+G779+G780</f>
        <v>58200</v>
      </c>
      <c r="H773" s="20">
        <f t="shared" si="455"/>
        <v>168400</v>
      </c>
      <c r="I773" s="20">
        <f t="shared" si="455"/>
        <v>169100</v>
      </c>
      <c r="J773" s="20">
        <f t="shared" si="455"/>
        <v>146300</v>
      </c>
      <c r="K773" s="20">
        <f t="shared" si="435"/>
        <v>0</v>
      </c>
      <c r="L773" s="20">
        <f t="shared" ref="L773:O773" si="456">L774+L775+L776+L777+L778+L779+L780</f>
        <v>0</v>
      </c>
      <c r="M773" s="20">
        <f t="shared" si="456"/>
        <v>0</v>
      </c>
      <c r="N773" s="20">
        <f t="shared" si="456"/>
        <v>0</v>
      </c>
      <c r="O773" s="20">
        <f t="shared" si="456"/>
        <v>0</v>
      </c>
      <c r="P773" s="5" t="s">
        <v>159</v>
      </c>
      <c r="Q773" s="5" t="s">
        <v>161</v>
      </c>
      <c r="R773" s="33">
        <f t="shared" si="436"/>
        <v>0</v>
      </c>
      <c r="S773" s="36">
        <f t="shared" ref="S773:S836" si="457">E773-K773</f>
        <v>0</v>
      </c>
    </row>
    <row r="774" spans="1:19" ht="19.5" hidden="1" thickTop="1" thickBot="1" x14ac:dyDescent="0.3">
      <c r="A774" s="3" t="str">
        <f t="shared" si="454"/>
        <v>b</v>
      </c>
      <c r="B774" s="1" t="s">
        <v>1</v>
      </c>
      <c r="C774" s="7" t="s">
        <v>3</v>
      </c>
      <c r="D774" s="16">
        <v>0</v>
      </c>
      <c r="E774" s="16">
        <v>0</v>
      </c>
      <c r="F774" s="22">
        <f t="shared" si="434"/>
        <v>0</v>
      </c>
      <c r="G774" s="22"/>
      <c r="H774" s="22"/>
      <c r="I774" s="21"/>
      <c r="J774" s="22"/>
      <c r="K774" s="22">
        <f t="shared" si="435"/>
        <v>0</v>
      </c>
      <c r="L774" s="22"/>
      <c r="M774" s="22"/>
      <c r="N774" s="21"/>
      <c r="O774" s="22"/>
      <c r="Q774" s="5" t="s">
        <v>161</v>
      </c>
      <c r="R774" s="33">
        <f t="shared" si="436"/>
        <v>0</v>
      </c>
      <c r="S774" s="36">
        <f t="shared" si="457"/>
        <v>0</v>
      </c>
    </row>
    <row r="775" spans="1:19" ht="19.5" thickTop="1" thickBot="1" x14ac:dyDescent="0.3">
      <c r="A775" s="3" t="str">
        <f t="shared" si="454"/>
        <v>a</v>
      </c>
      <c r="B775" s="1" t="s">
        <v>1</v>
      </c>
      <c r="C775" s="7" t="s">
        <v>4</v>
      </c>
      <c r="D775" s="16">
        <v>51000</v>
      </c>
      <c r="E775" s="16">
        <v>0</v>
      </c>
      <c r="F775" s="22">
        <f t="shared" si="434"/>
        <v>51000</v>
      </c>
      <c r="G775" s="22">
        <v>12700</v>
      </c>
      <c r="H775" s="22">
        <v>12700</v>
      </c>
      <c r="I775" s="22">
        <v>12800</v>
      </c>
      <c r="J775" s="22">
        <v>12800</v>
      </c>
      <c r="K775" s="22">
        <f t="shared" si="435"/>
        <v>0</v>
      </c>
      <c r="L775" s="22"/>
      <c r="M775" s="22"/>
      <c r="N775" s="22"/>
      <c r="O775" s="22"/>
      <c r="Q775" s="5" t="s">
        <v>161</v>
      </c>
      <c r="R775" s="33">
        <f t="shared" si="436"/>
        <v>0</v>
      </c>
      <c r="S775" s="36">
        <f t="shared" si="457"/>
        <v>0</v>
      </c>
    </row>
    <row r="776" spans="1:19" ht="19.5" hidden="1" thickTop="1" thickBot="1" x14ac:dyDescent="0.3">
      <c r="A776" s="3" t="str">
        <f t="shared" si="454"/>
        <v>b</v>
      </c>
      <c r="B776" s="1" t="s">
        <v>1</v>
      </c>
      <c r="C776" s="7" t="s">
        <v>5</v>
      </c>
      <c r="D776" s="16">
        <v>0</v>
      </c>
      <c r="E776" s="16">
        <v>0</v>
      </c>
      <c r="F776" s="22">
        <f t="shared" si="434"/>
        <v>0</v>
      </c>
      <c r="G776" s="22"/>
      <c r="H776" s="22"/>
      <c r="I776" s="21"/>
      <c r="J776" s="22"/>
      <c r="K776" s="22">
        <f t="shared" si="435"/>
        <v>0</v>
      </c>
      <c r="L776" s="22"/>
      <c r="M776" s="22"/>
      <c r="N776" s="21"/>
      <c r="O776" s="22"/>
      <c r="Q776" s="5" t="s">
        <v>161</v>
      </c>
      <c r="R776" s="33">
        <f t="shared" si="436"/>
        <v>0</v>
      </c>
      <c r="S776" s="36">
        <f t="shared" si="457"/>
        <v>0</v>
      </c>
    </row>
    <row r="777" spans="1:19" ht="19.5" hidden="1" thickTop="1" thickBot="1" x14ac:dyDescent="0.3">
      <c r="A777" s="3" t="str">
        <f t="shared" si="454"/>
        <v>b</v>
      </c>
      <c r="B777" s="1" t="s">
        <v>1</v>
      </c>
      <c r="C777" s="7" t="s">
        <v>6</v>
      </c>
      <c r="D777" s="16">
        <v>0</v>
      </c>
      <c r="E777" s="16">
        <v>0</v>
      </c>
      <c r="F777" s="22">
        <f t="shared" si="434"/>
        <v>0</v>
      </c>
      <c r="G777" s="22"/>
      <c r="H777" s="22"/>
      <c r="I777" s="21"/>
      <c r="J777" s="22"/>
      <c r="K777" s="22">
        <f t="shared" si="435"/>
        <v>0</v>
      </c>
      <c r="L777" s="22"/>
      <c r="M777" s="22"/>
      <c r="N777" s="21"/>
      <c r="O777" s="22"/>
      <c r="Q777" s="5" t="s">
        <v>161</v>
      </c>
      <c r="R777" s="33">
        <f t="shared" si="436"/>
        <v>0</v>
      </c>
      <c r="S777" s="36">
        <f t="shared" si="457"/>
        <v>0</v>
      </c>
    </row>
    <row r="778" spans="1:19" ht="19.5" hidden="1" thickTop="1" thickBot="1" x14ac:dyDescent="0.3">
      <c r="A778" s="3" t="str">
        <f t="shared" si="454"/>
        <v>b</v>
      </c>
      <c r="B778" s="1" t="s">
        <v>1</v>
      </c>
      <c r="C778" s="7" t="s">
        <v>7</v>
      </c>
      <c r="D778" s="16">
        <v>0</v>
      </c>
      <c r="E778" s="16">
        <v>0</v>
      </c>
      <c r="F778" s="22">
        <f t="shared" si="434"/>
        <v>0</v>
      </c>
      <c r="G778" s="22"/>
      <c r="H778" s="22"/>
      <c r="I778" s="21"/>
      <c r="J778" s="22"/>
      <c r="K778" s="22">
        <f t="shared" si="435"/>
        <v>0</v>
      </c>
      <c r="L778" s="22"/>
      <c r="M778" s="22"/>
      <c r="N778" s="21"/>
      <c r="O778" s="22"/>
      <c r="Q778" s="5" t="s">
        <v>161</v>
      </c>
      <c r="R778" s="33">
        <f t="shared" si="436"/>
        <v>0</v>
      </c>
      <c r="S778" s="36">
        <f t="shared" si="457"/>
        <v>0</v>
      </c>
    </row>
    <row r="779" spans="1:19" ht="19.5" thickTop="1" thickBot="1" x14ac:dyDescent="0.3">
      <c r="A779" s="3" t="str">
        <f t="shared" si="454"/>
        <v>a</v>
      </c>
      <c r="B779" s="1" t="s">
        <v>1</v>
      </c>
      <c r="C779" s="7" t="s">
        <v>8</v>
      </c>
      <c r="D779" s="16">
        <v>491000</v>
      </c>
      <c r="E779" s="16">
        <v>0</v>
      </c>
      <c r="F779" s="22">
        <f t="shared" si="434"/>
        <v>491000</v>
      </c>
      <c r="G779" s="22">
        <v>45500</v>
      </c>
      <c r="H779" s="22">
        <f>133000+22700</f>
        <v>155700</v>
      </c>
      <c r="I779" s="21">
        <f>133500+22800</f>
        <v>156300</v>
      </c>
      <c r="J779" s="22">
        <v>133500</v>
      </c>
      <c r="K779" s="22">
        <f t="shared" si="435"/>
        <v>0</v>
      </c>
      <c r="L779" s="22"/>
      <c r="M779" s="22"/>
      <c r="N779" s="21"/>
      <c r="O779" s="22"/>
      <c r="Q779" s="5" t="s">
        <v>161</v>
      </c>
      <c r="R779" s="33">
        <f t="shared" si="436"/>
        <v>0</v>
      </c>
      <c r="S779" s="36">
        <f t="shared" si="457"/>
        <v>0</v>
      </c>
    </row>
    <row r="780" spans="1:19" ht="19.5" hidden="1" thickTop="1" thickBot="1" x14ac:dyDescent="0.3">
      <c r="A780" s="3" t="str">
        <f t="shared" si="454"/>
        <v>b</v>
      </c>
      <c r="B780" s="1" t="s">
        <v>1</v>
      </c>
      <c r="C780" s="7" t="s">
        <v>9</v>
      </c>
      <c r="D780" s="16">
        <v>0</v>
      </c>
      <c r="E780" s="16">
        <v>0</v>
      </c>
      <c r="F780" s="22">
        <f t="shared" si="434"/>
        <v>0</v>
      </c>
      <c r="G780" s="22"/>
      <c r="H780" s="22"/>
      <c r="I780" s="21"/>
      <c r="J780" s="22"/>
      <c r="K780" s="22">
        <f t="shared" si="435"/>
        <v>0</v>
      </c>
      <c r="L780" s="22"/>
      <c r="M780" s="22"/>
      <c r="N780" s="21"/>
      <c r="O780" s="22"/>
      <c r="Q780" s="5" t="s">
        <v>161</v>
      </c>
      <c r="R780" s="33">
        <f t="shared" si="436"/>
        <v>0</v>
      </c>
      <c r="S780" s="36">
        <f t="shared" si="457"/>
        <v>0</v>
      </c>
    </row>
    <row r="781" spans="1:19" ht="19.5" hidden="1" thickTop="1" thickBot="1" x14ac:dyDescent="0.3">
      <c r="A781" s="3" t="str">
        <f t="shared" si="454"/>
        <v>b</v>
      </c>
      <c r="B781" s="1" t="s">
        <v>1</v>
      </c>
      <c r="C781" s="7" t="s">
        <v>10</v>
      </c>
      <c r="D781" s="16">
        <v>0</v>
      </c>
      <c r="E781" s="16">
        <v>0</v>
      </c>
      <c r="F781" s="22">
        <f t="shared" si="434"/>
        <v>0</v>
      </c>
      <c r="G781" s="22"/>
      <c r="H781" s="22"/>
      <c r="I781" s="21"/>
      <c r="J781" s="22"/>
      <c r="K781" s="22">
        <f t="shared" si="435"/>
        <v>0</v>
      </c>
      <c r="L781" s="22"/>
      <c r="M781" s="22"/>
      <c r="N781" s="21"/>
      <c r="O781" s="22"/>
      <c r="Q781" s="5" t="s">
        <v>161</v>
      </c>
      <c r="R781" s="33">
        <f t="shared" si="436"/>
        <v>0</v>
      </c>
      <c r="S781" s="36">
        <f t="shared" si="457"/>
        <v>0</v>
      </c>
    </row>
    <row r="782" spans="1:19" ht="19.5" hidden="1" thickTop="1" thickBot="1" x14ac:dyDescent="0.3">
      <c r="A782" s="3" t="str">
        <f t="shared" si="454"/>
        <v>b</v>
      </c>
      <c r="B782" s="1" t="s">
        <v>1</v>
      </c>
      <c r="C782" s="7" t="s">
        <v>11</v>
      </c>
      <c r="D782" s="16">
        <v>0</v>
      </c>
      <c r="E782" s="16">
        <v>0</v>
      </c>
      <c r="F782" s="22">
        <f t="shared" si="434"/>
        <v>0</v>
      </c>
      <c r="G782" s="22"/>
      <c r="H782" s="22"/>
      <c r="I782" s="21"/>
      <c r="J782" s="22"/>
      <c r="K782" s="22">
        <f t="shared" si="435"/>
        <v>0</v>
      </c>
      <c r="L782" s="22"/>
      <c r="M782" s="22"/>
      <c r="N782" s="21"/>
      <c r="O782" s="22"/>
      <c r="Q782" s="5" t="s">
        <v>161</v>
      </c>
      <c r="R782" s="33">
        <f t="shared" si="436"/>
        <v>0</v>
      </c>
      <c r="S782" s="36">
        <f t="shared" si="457"/>
        <v>0</v>
      </c>
    </row>
    <row r="783" spans="1:19" ht="19.5" hidden="1" thickTop="1" thickBot="1" x14ac:dyDescent="0.3">
      <c r="A783" s="3" t="str">
        <f t="shared" si="454"/>
        <v>b</v>
      </c>
      <c r="B783" s="1" t="s">
        <v>1</v>
      </c>
      <c r="C783" s="7" t="s">
        <v>12</v>
      </c>
      <c r="D783" s="16">
        <v>0</v>
      </c>
      <c r="E783" s="16">
        <v>0</v>
      </c>
      <c r="F783" s="22">
        <f t="shared" si="434"/>
        <v>0</v>
      </c>
      <c r="G783" s="22"/>
      <c r="H783" s="22"/>
      <c r="I783" s="21"/>
      <c r="J783" s="22"/>
      <c r="K783" s="22">
        <f t="shared" si="435"/>
        <v>0</v>
      </c>
      <c r="L783" s="22"/>
      <c r="M783" s="22"/>
      <c r="N783" s="21"/>
      <c r="O783" s="22"/>
      <c r="Q783" s="5" t="s">
        <v>161</v>
      </c>
      <c r="R783" s="33">
        <f t="shared" si="436"/>
        <v>0</v>
      </c>
      <c r="S783" s="36">
        <f t="shared" si="457"/>
        <v>0</v>
      </c>
    </row>
    <row r="784" spans="1:19" ht="31.5" thickTop="1" thickBot="1" x14ac:dyDescent="0.3">
      <c r="A784" s="3" t="str">
        <f t="shared" si="454"/>
        <v>a</v>
      </c>
      <c r="B784" s="8" t="s">
        <v>116</v>
      </c>
      <c r="C784" s="9" t="s">
        <v>211</v>
      </c>
      <c r="D784" s="14">
        <f>D785+D793+D794+D795</f>
        <v>5000000</v>
      </c>
      <c r="E784" s="14">
        <f>E785+E793+E794+E795</f>
        <v>0</v>
      </c>
      <c r="F784" s="19">
        <f t="shared" si="434"/>
        <v>5000000</v>
      </c>
      <c r="G784" s="19">
        <f t="shared" ref="G784:J784" si="458">G785+G793+G794+G795</f>
        <v>939500</v>
      </c>
      <c r="H784" s="19">
        <f t="shared" si="458"/>
        <v>1544000</v>
      </c>
      <c r="I784" s="19">
        <f t="shared" si="458"/>
        <v>939500</v>
      </c>
      <c r="J784" s="19">
        <f t="shared" si="458"/>
        <v>1577000</v>
      </c>
      <c r="K784" s="19">
        <f t="shared" si="435"/>
        <v>0</v>
      </c>
      <c r="L784" s="19">
        <f t="shared" ref="L784:O784" si="459">L785+L793+L794+L795</f>
        <v>0</v>
      </c>
      <c r="M784" s="19">
        <f t="shared" si="459"/>
        <v>0</v>
      </c>
      <c r="N784" s="19">
        <f t="shared" si="459"/>
        <v>0</v>
      </c>
      <c r="O784" s="19">
        <f t="shared" si="459"/>
        <v>0</v>
      </c>
      <c r="P784" s="5" t="s">
        <v>159</v>
      </c>
      <c r="Q784" s="5" t="s">
        <v>163</v>
      </c>
      <c r="R784" s="33">
        <f t="shared" si="436"/>
        <v>0</v>
      </c>
      <c r="S784" s="36">
        <f t="shared" si="457"/>
        <v>0</v>
      </c>
    </row>
    <row r="785" spans="1:19" ht="19.5" thickTop="1" thickBot="1" x14ac:dyDescent="0.3">
      <c r="A785" s="3" t="str">
        <f t="shared" si="454"/>
        <v>a</v>
      </c>
      <c r="B785" s="1" t="s">
        <v>1</v>
      </c>
      <c r="C785" s="7" t="s">
        <v>2</v>
      </c>
      <c r="D785" s="15">
        <f>D786+D787+D788+D789+D790+D791+D792</f>
        <v>5000000</v>
      </c>
      <c r="E785" s="15">
        <f>E786+E787+E788+E789+E790+E791+E792</f>
        <v>0</v>
      </c>
      <c r="F785" s="20">
        <f t="shared" si="434"/>
        <v>5000000</v>
      </c>
      <c r="G785" s="20">
        <f t="shared" ref="G785:J785" si="460">G786+G787+G788+G789+G790+G791+G792</f>
        <v>939500</v>
      </c>
      <c r="H785" s="20">
        <f t="shared" si="460"/>
        <v>1544000</v>
      </c>
      <c r="I785" s="20">
        <f t="shared" si="460"/>
        <v>939500</v>
      </c>
      <c r="J785" s="20">
        <f t="shared" si="460"/>
        <v>1577000</v>
      </c>
      <c r="K785" s="20">
        <f t="shared" si="435"/>
        <v>0</v>
      </c>
      <c r="L785" s="20">
        <f t="shared" ref="L785:O785" si="461">L786+L787+L788+L789+L790+L791+L792</f>
        <v>0</v>
      </c>
      <c r="M785" s="20">
        <f t="shared" si="461"/>
        <v>0</v>
      </c>
      <c r="N785" s="20">
        <f t="shared" si="461"/>
        <v>0</v>
      </c>
      <c r="O785" s="20">
        <f t="shared" si="461"/>
        <v>0</v>
      </c>
      <c r="P785" s="5" t="s">
        <v>159</v>
      </c>
      <c r="Q785" s="5" t="s">
        <v>163</v>
      </c>
      <c r="R785" s="33">
        <f t="shared" si="436"/>
        <v>0</v>
      </c>
      <c r="S785" s="36">
        <f t="shared" si="457"/>
        <v>0</v>
      </c>
    </row>
    <row r="786" spans="1:19" ht="19.5" hidden="1" thickTop="1" thickBot="1" x14ac:dyDescent="0.3">
      <c r="A786" s="3" t="str">
        <f t="shared" si="454"/>
        <v>b</v>
      </c>
      <c r="B786" s="1" t="s">
        <v>1</v>
      </c>
      <c r="C786" s="7" t="s">
        <v>3</v>
      </c>
      <c r="D786" s="16">
        <v>0</v>
      </c>
      <c r="E786" s="16">
        <v>0</v>
      </c>
      <c r="F786" s="22">
        <f t="shared" si="434"/>
        <v>0</v>
      </c>
      <c r="G786" s="22"/>
      <c r="H786" s="22"/>
      <c r="I786" s="21"/>
      <c r="J786" s="22"/>
      <c r="K786" s="22">
        <f t="shared" si="435"/>
        <v>0</v>
      </c>
      <c r="L786" s="22"/>
      <c r="M786" s="22"/>
      <c r="N786" s="21"/>
      <c r="O786" s="22"/>
      <c r="Q786" s="5" t="s">
        <v>163</v>
      </c>
      <c r="R786" s="33">
        <f t="shared" si="436"/>
        <v>0</v>
      </c>
      <c r="S786" s="36">
        <f t="shared" si="457"/>
        <v>0</v>
      </c>
    </row>
    <row r="787" spans="1:19" ht="19.5" thickTop="1" thickBot="1" x14ac:dyDescent="0.3">
      <c r="A787" s="3" t="str">
        <f t="shared" si="454"/>
        <v>a</v>
      </c>
      <c r="B787" s="1" t="s">
        <v>1</v>
      </c>
      <c r="C787" s="7" t="s">
        <v>4</v>
      </c>
      <c r="D787" s="16">
        <v>36000</v>
      </c>
      <c r="E787" s="16">
        <v>0</v>
      </c>
      <c r="F787" s="22">
        <f t="shared" si="434"/>
        <v>36000</v>
      </c>
      <c r="G787" s="22">
        <v>9000</v>
      </c>
      <c r="H787" s="22">
        <v>9000</v>
      </c>
      <c r="I787" s="22">
        <v>9000</v>
      </c>
      <c r="J787" s="22">
        <v>9000</v>
      </c>
      <c r="K787" s="22">
        <f t="shared" si="435"/>
        <v>0</v>
      </c>
      <c r="L787" s="22"/>
      <c r="M787" s="22"/>
      <c r="N787" s="22"/>
      <c r="O787" s="22"/>
      <c r="Q787" s="5" t="s">
        <v>163</v>
      </c>
      <c r="R787" s="33">
        <f t="shared" si="436"/>
        <v>0</v>
      </c>
      <c r="S787" s="36">
        <f t="shared" si="457"/>
        <v>0</v>
      </c>
    </row>
    <row r="788" spans="1:19" ht="19.5" hidden="1" thickTop="1" thickBot="1" x14ac:dyDescent="0.3">
      <c r="A788" s="3" t="str">
        <f t="shared" si="454"/>
        <v>b</v>
      </c>
      <c r="B788" s="1" t="s">
        <v>1</v>
      </c>
      <c r="C788" s="7" t="s">
        <v>5</v>
      </c>
      <c r="D788" s="16">
        <v>0</v>
      </c>
      <c r="E788" s="16">
        <v>0</v>
      </c>
      <c r="F788" s="22">
        <f t="shared" si="434"/>
        <v>0</v>
      </c>
      <c r="G788" s="22"/>
      <c r="H788" s="22"/>
      <c r="I788" s="21"/>
      <c r="J788" s="22"/>
      <c r="K788" s="22">
        <f t="shared" si="435"/>
        <v>0</v>
      </c>
      <c r="L788" s="22"/>
      <c r="M788" s="22"/>
      <c r="N788" s="21"/>
      <c r="O788" s="22"/>
      <c r="Q788" s="5" t="s">
        <v>163</v>
      </c>
      <c r="R788" s="33">
        <f t="shared" si="436"/>
        <v>0</v>
      </c>
      <c r="S788" s="36">
        <f t="shared" si="457"/>
        <v>0</v>
      </c>
    </row>
    <row r="789" spans="1:19" ht="19.5" hidden="1" thickTop="1" thickBot="1" x14ac:dyDescent="0.3">
      <c r="A789" s="3" t="str">
        <f t="shared" si="454"/>
        <v>b</v>
      </c>
      <c r="B789" s="1" t="s">
        <v>1</v>
      </c>
      <c r="C789" s="7" t="s">
        <v>6</v>
      </c>
      <c r="D789" s="16">
        <v>0</v>
      </c>
      <c r="E789" s="16">
        <v>0</v>
      </c>
      <c r="F789" s="22">
        <f t="shared" si="434"/>
        <v>0</v>
      </c>
      <c r="G789" s="22"/>
      <c r="H789" s="22"/>
      <c r="I789" s="21"/>
      <c r="J789" s="22"/>
      <c r="K789" s="22">
        <f t="shared" si="435"/>
        <v>0</v>
      </c>
      <c r="L789" s="22"/>
      <c r="M789" s="22"/>
      <c r="N789" s="21"/>
      <c r="O789" s="22"/>
      <c r="Q789" s="5" t="s">
        <v>163</v>
      </c>
      <c r="R789" s="33">
        <f t="shared" si="436"/>
        <v>0</v>
      </c>
      <c r="S789" s="36">
        <f t="shared" si="457"/>
        <v>0</v>
      </c>
    </row>
    <row r="790" spans="1:19" ht="19.5" hidden="1" thickTop="1" thickBot="1" x14ac:dyDescent="0.3">
      <c r="A790" s="3" t="str">
        <f t="shared" si="454"/>
        <v>b</v>
      </c>
      <c r="B790" s="1" t="s">
        <v>1</v>
      </c>
      <c r="C790" s="7" t="s">
        <v>7</v>
      </c>
      <c r="D790" s="16">
        <v>0</v>
      </c>
      <c r="E790" s="16">
        <v>0</v>
      </c>
      <c r="F790" s="22">
        <f t="shared" si="434"/>
        <v>0</v>
      </c>
      <c r="G790" s="22"/>
      <c r="H790" s="22"/>
      <c r="I790" s="21"/>
      <c r="J790" s="22"/>
      <c r="K790" s="22">
        <f t="shared" si="435"/>
        <v>0</v>
      </c>
      <c r="L790" s="22"/>
      <c r="M790" s="22"/>
      <c r="N790" s="21"/>
      <c r="O790" s="22"/>
      <c r="Q790" s="5" t="s">
        <v>163</v>
      </c>
      <c r="R790" s="33">
        <f t="shared" si="436"/>
        <v>0</v>
      </c>
      <c r="S790" s="36">
        <f t="shared" si="457"/>
        <v>0</v>
      </c>
    </row>
    <row r="791" spans="1:19" ht="19.5" thickTop="1" thickBot="1" x14ac:dyDescent="0.3">
      <c r="A791" s="3" t="str">
        <f t="shared" si="454"/>
        <v>a</v>
      </c>
      <c r="B791" s="1" t="s">
        <v>1</v>
      </c>
      <c r="C791" s="7" t="s">
        <v>8</v>
      </c>
      <c r="D791" s="16">
        <v>4964000</v>
      </c>
      <c r="E791" s="16">
        <v>0</v>
      </c>
      <c r="F791" s="22">
        <f t="shared" si="434"/>
        <v>4964000</v>
      </c>
      <c r="G791" s="22">
        <f>92500+838000</f>
        <v>930500</v>
      </c>
      <c r="H791" s="22">
        <f>697000+838000</f>
        <v>1535000</v>
      </c>
      <c r="I791" s="22">
        <f>92500+838000</f>
        <v>930500</v>
      </c>
      <c r="J791" s="22">
        <f>730000+838000</f>
        <v>1568000</v>
      </c>
      <c r="K791" s="22">
        <f t="shared" si="435"/>
        <v>0</v>
      </c>
      <c r="L791" s="22"/>
      <c r="M791" s="22"/>
      <c r="N791" s="22"/>
      <c r="O791" s="22"/>
      <c r="Q791" s="5" t="s">
        <v>163</v>
      </c>
      <c r="R791" s="33">
        <f t="shared" si="436"/>
        <v>0</v>
      </c>
      <c r="S791" s="36">
        <f t="shared" si="457"/>
        <v>0</v>
      </c>
    </row>
    <row r="792" spans="1:19" ht="19.5" hidden="1" thickTop="1" thickBot="1" x14ac:dyDescent="0.3">
      <c r="A792" s="3" t="str">
        <f t="shared" si="454"/>
        <v>b</v>
      </c>
      <c r="B792" s="1" t="s">
        <v>1</v>
      </c>
      <c r="C792" s="7" t="s">
        <v>9</v>
      </c>
      <c r="D792" s="16">
        <v>0</v>
      </c>
      <c r="E792" s="16">
        <v>0</v>
      </c>
      <c r="F792" s="22">
        <f t="shared" si="434"/>
        <v>0</v>
      </c>
      <c r="G792" s="22"/>
      <c r="H792" s="22"/>
      <c r="I792" s="21"/>
      <c r="J792" s="22"/>
      <c r="K792" s="22">
        <f t="shared" si="435"/>
        <v>0</v>
      </c>
      <c r="L792" s="22"/>
      <c r="M792" s="22"/>
      <c r="N792" s="21"/>
      <c r="O792" s="22"/>
      <c r="Q792" s="5" t="s">
        <v>163</v>
      </c>
      <c r="R792" s="33">
        <f t="shared" si="436"/>
        <v>0</v>
      </c>
      <c r="S792" s="36">
        <f t="shared" si="457"/>
        <v>0</v>
      </c>
    </row>
    <row r="793" spans="1:19" ht="19.5" hidden="1" thickTop="1" thickBot="1" x14ac:dyDescent="0.3">
      <c r="A793" s="3" t="str">
        <f t="shared" si="454"/>
        <v>b</v>
      </c>
      <c r="B793" s="1" t="s">
        <v>1</v>
      </c>
      <c r="C793" s="7" t="s">
        <v>10</v>
      </c>
      <c r="D793" s="16">
        <v>0</v>
      </c>
      <c r="E793" s="16">
        <v>0</v>
      </c>
      <c r="F793" s="22">
        <f t="shared" si="434"/>
        <v>0</v>
      </c>
      <c r="G793" s="22"/>
      <c r="H793" s="22"/>
      <c r="I793" s="21"/>
      <c r="J793" s="22"/>
      <c r="K793" s="22">
        <f t="shared" si="435"/>
        <v>0</v>
      </c>
      <c r="L793" s="22"/>
      <c r="M793" s="22"/>
      <c r="N793" s="21"/>
      <c r="O793" s="22"/>
      <c r="Q793" s="5" t="s">
        <v>163</v>
      </c>
      <c r="R793" s="33">
        <f t="shared" si="436"/>
        <v>0</v>
      </c>
      <c r="S793" s="36">
        <f t="shared" si="457"/>
        <v>0</v>
      </c>
    </row>
    <row r="794" spans="1:19" ht="19.5" hidden="1" thickTop="1" thickBot="1" x14ac:dyDescent="0.3">
      <c r="A794" s="3" t="str">
        <f t="shared" si="454"/>
        <v>b</v>
      </c>
      <c r="B794" s="1" t="s">
        <v>1</v>
      </c>
      <c r="C794" s="7" t="s">
        <v>11</v>
      </c>
      <c r="D794" s="16">
        <v>0</v>
      </c>
      <c r="E794" s="16">
        <v>0</v>
      </c>
      <c r="F794" s="22">
        <f t="shared" si="434"/>
        <v>0</v>
      </c>
      <c r="G794" s="22"/>
      <c r="H794" s="22"/>
      <c r="I794" s="21"/>
      <c r="J794" s="22"/>
      <c r="K794" s="22">
        <f t="shared" si="435"/>
        <v>0</v>
      </c>
      <c r="L794" s="22"/>
      <c r="M794" s="22"/>
      <c r="N794" s="21"/>
      <c r="O794" s="22"/>
      <c r="Q794" s="5" t="s">
        <v>163</v>
      </c>
      <c r="R794" s="33">
        <f t="shared" si="436"/>
        <v>0</v>
      </c>
      <c r="S794" s="36">
        <f t="shared" si="457"/>
        <v>0</v>
      </c>
    </row>
    <row r="795" spans="1:19" ht="19.5" hidden="1" thickTop="1" thickBot="1" x14ac:dyDescent="0.3">
      <c r="A795" s="3" t="str">
        <f t="shared" si="454"/>
        <v>b</v>
      </c>
      <c r="B795" s="1" t="s">
        <v>1</v>
      </c>
      <c r="C795" s="7" t="s">
        <v>12</v>
      </c>
      <c r="D795" s="16">
        <v>0</v>
      </c>
      <c r="E795" s="16">
        <v>0</v>
      </c>
      <c r="F795" s="22">
        <f t="shared" si="434"/>
        <v>0</v>
      </c>
      <c r="G795" s="22"/>
      <c r="H795" s="22"/>
      <c r="I795" s="21"/>
      <c r="J795" s="22"/>
      <c r="K795" s="22">
        <f t="shared" si="435"/>
        <v>0</v>
      </c>
      <c r="L795" s="22"/>
      <c r="M795" s="22"/>
      <c r="N795" s="21"/>
      <c r="O795" s="22"/>
      <c r="Q795" s="5" t="s">
        <v>163</v>
      </c>
      <c r="R795" s="33">
        <f t="shared" si="436"/>
        <v>0</v>
      </c>
      <c r="S795" s="36">
        <f t="shared" si="457"/>
        <v>0</v>
      </c>
    </row>
    <row r="796" spans="1:19" ht="19.5" thickTop="1" thickBot="1" x14ac:dyDescent="0.3">
      <c r="A796" s="3" t="str">
        <f t="shared" si="454"/>
        <v>a</v>
      </c>
      <c r="B796" s="8" t="s">
        <v>117</v>
      </c>
      <c r="C796" s="9" t="s">
        <v>212</v>
      </c>
      <c r="D796" s="14">
        <f>D797+D805+D806+D807</f>
        <v>400000</v>
      </c>
      <c r="E796" s="14">
        <f>E797+E805+E806+E807</f>
        <v>0</v>
      </c>
      <c r="F796" s="19">
        <f t="shared" si="434"/>
        <v>400000</v>
      </c>
      <c r="G796" s="19">
        <f t="shared" ref="G796:J796" si="462">G797+G805+G806+G807</f>
        <v>50000</v>
      </c>
      <c r="H796" s="19">
        <f t="shared" si="462"/>
        <v>100000</v>
      </c>
      <c r="I796" s="19">
        <f t="shared" si="462"/>
        <v>100000</v>
      </c>
      <c r="J796" s="19">
        <f t="shared" si="462"/>
        <v>150000</v>
      </c>
      <c r="K796" s="19">
        <f t="shared" si="435"/>
        <v>0</v>
      </c>
      <c r="L796" s="19">
        <f t="shared" ref="L796:O796" si="463">L797+L805+L806+L807</f>
        <v>0</v>
      </c>
      <c r="M796" s="19">
        <f t="shared" si="463"/>
        <v>0</v>
      </c>
      <c r="N796" s="19">
        <f t="shared" si="463"/>
        <v>0</v>
      </c>
      <c r="O796" s="19">
        <f t="shared" si="463"/>
        <v>0</v>
      </c>
      <c r="P796" s="5" t="s">
        <v>159</v>
      </c>
      <c r="Q796" s="5" t="s">
        <v>161</v>
      </c>
      <c r="R796" s="33">
        <f t="shared" si="436"/>
        <v>0</v>
      </c>
      <c r="S796" s="36">
        <f t="shared" si="457"/>
        <v>0</v>
      </c>
    </row>
    <row r="797" spans="1:19" ht="19.5" thickTop="1" thickBot="1" x14ac:dyDescent="0.3">
      <c r="A797" s="3" t="str">
        <f t="shared" si="454"/>
        <v>a</v>
      </c>
      <c r="B797" s="1" t="s">
        <v>1</v>
      </c>
      <c r="C797" s="7" t="s">
        <v>2</v>
      </c>
      <c r="D797" s="15">
        <f>D798+D799+D800+D801+D802+D803+D804</f>
        <v>400000</v>
      </c>
      <c r="E797" s="15">
        <f>E798+E799+E800+E801+E802+E803+E804</f>
        <v>0</v>
      </c>
      <c r="F797" s="20">
        <f t="shared" ref="F797:F872" si="464">G797+H797+I797+J797</f>
        <v>400000</v>
      </c>
      <c r="G797" s="20">
        <f t="shared" ref="G797:J797" si="465">G798+G799+G800+G801+G802+G803+G804</f>
        <v>50000</v>
      </c>
      <c r="H797" s="20">
        <f t="shared" si="465"/>
        <v>100000</v>
      </c>
      <c r="I797" s="20">
        <f t="shared" si="465"/>
        <v>100000</v>
      </c>
      <c r="J797" s="20">
        <f t="shared" si="465"/>
        <v>150000</v>
      </c>
      <c r="K797" s="20">
        <f t="shared" ref="K797:K872" si="466">L797+M797+N797+O797</f>
        <v>0</v>
      </c>
      <c r="L797" s="20">
        <f t="shared" ref="L797:O797" si="467">L798+L799+L800+L801+L802+L803+L804</f>
        <v>0</v>
      </c>
      <c r="M797" s="20">
        <f t="shared" si="467"/>
        <v>0</v>
      </c>
      <c r="N797" s="20">
        <f t="shared" si="467"/>
        <v>0</v>
      </c>
      <c r="O797" s="20">
        <f t="shared" si="467"/>
        <v>0</v>
      </c>
      <c r="P797" s="5" t="s">
        <v>159</v>
      </c>
      <c r="Q797" s="5" t="s">
        <v>161</v>
      </c>
      <c r="R797" s="33">
        <f t="shared" ref="R797:R872" si="468">D797-F797</f>
        <v>0</v>
      </c>
      <c r="S797" s="36">
        <f t="shared" si="457"/>
        <v>0</v>
      </c>
    </row>
    <row r="798" spans="1:19" ht="19.5" hidden="1" thickTop="1" thickBot="1" x14ac:dyDescent="0.3">
      <c r="A798" s="3" t="str">
        <f t="shared" si="454"/>
        <v>b</v>
      </c>
      <c r="B798" s="1" t="s">
        <v>1</v>
      </c>
      <c r="C798" s="7" t="s">
        <v>3</v>
      </c>
      <c r="D798" s="16">
        <v>0</v>
      </c>
      <c r="E798" s="16">
        <v>0</v>
      </c>
      <c r="F798" s="22">
        <f t="shared" si="464"/>
        <v>0</v>
      </c>
      <c r="G798" s="22"/>
      <c r="H798" s="22"/>
      <c r="I798" s="21"/>
      <c r="J798" s="22"/>
      <c r="K798" s="22">
        <f t="shared" si="466"/>
        <v>0</v>
      </c>
      <c r="L798" s="22"/>
      <c r="M798" s="22"/>
      <c r="N798" s="21"/>
      <c r="O798" s="22"/>
      <c r="Q798" s="5" t="s">
        <v>161</v>
      </c>
      <c r="R798" s="33">
        <f t="shared" si="468"/>
        <v>0</v>
      </c>
      <c r="S798" s="36">
        <f t="shared" si="457"/>
        <v>0</v>
      </c>
    </row>
    <row r="799" spans="1:19" ht="19.5" thickTop="1" thickBot="1" x14ac:dyDescent="0.3">
      <c r="A799" s="3" t="str">
        <f t="shared" si="454"/>
        <v>a</v>
      </c>
      <c r="B799" s="1" t="s">
        <v>1</v>
      </c>
      <c r="C799" s="7" t="s">
        <v>4</v>
      </c>
      <c r="D799" s="16">
        <v>400000</v>
      </c>
      <c r="E799" s="16">
        <v>0</v>
      </c>
      <c r="F799" s="22">
        <f t="shared" si="464"/>
        <v>400000</v>
      </c>
      <c r="G799" s="22">
        <v>50000</v>
      </c>
      <c r="H799" s="22">
        <v>100000</v>
      </c>
      <c r="I799" s="21">
        <v>100000</v>
      </c>
      <c r="J799" s="22">
        <v>150000</v>
      </c>
      <c r="K799" s="22">
        <f t="shared" si="466"/>
        <v>0</v>
      </c>
      <c r="L799" s="22"/>
      <c r="M799" s="22"/>
      <c r="N799" s="21"/>
      <c r="O799" s="22"/>
      <c r="Q799" s="5" t="s">
        <v>161</v>
      </c>
      <c r="R799" s="33">
        <f t="shared" si="468"/>
        <v>0</v>
      </c>
      <c r="S799" s="36">
        <f t="shared" si="457"/>
        <v>0</v>
      </c>
    </row>
    <row r="800" spans="1:19" ht="19.5" hidden="1" thickTop="1" thickBot="1" x14ac:dyDescent="0.3">
      <c r="A800" s="3" t="str">
        <f t="shared" si="454"/>
        <v>b</v>
      </c>
      <c r="B800" s="1" t="s">
        <v>1</v>
      </c>
      <c r="C800" s="7" t="s">
        <v>5</v>
      </c>
      <c r="D800" s="16">
        <v>0</v>
      </c>
      <c r="E800" s="16">
        <v>0</v>
      </c>
      <c r="F800" s="22">
        <f t="shared" si="464"/>
        <v>0</v>
      </c>
      <c r="G800" s="22"/>
      <c r="H800" s="22"/>
      <c r="I800" s="21"/>
      <c r="J800" s="22"/>
      <c r="K800" s="22">
        <f t="shared" si="466"/>
        <v>0</v>
      </c>
      <c r="L800" s="22"/>
      <c r="M800" s="22"/>
      <c r="N800" s="21"/>
      <c r="O800" s="22"/>
      <c r="Q800" s="5" t="s">
        <v>161</v>
      </c>
      <c r="R800" s="33">
        <f t="shared" si="468"/>
        <v>0</v>
      </c>
      <c r="S800" s="36">
        <f t="shared" si="457"/>
        <v>0</v>
      </c>
    </row>
    <row r="801" spans="1:19" ht="19.5" hidden="1" thickTop="1" thickBot="1" x14ac:dyDescent="0.3">
      <c r="A801" s="3" t="str">
        <f t="shared" si="454"/>
        <v>b</v>
      </c>
      <c r="B801" s="1" t="s">
        <v>1</v>
      </c>
      <c r="C801" s="7" t="s">
        <v>6</v>
      </c>
      <c r="D801" s="16">
        <v>0</v>
      </c>
      <c r="E801" s="16">
        <v>0</v>
      </c>
      <c r="F801" s="22">
        <f t="shared" si="464"/>
        <v>0</v>
      </c>
      <c r="G801" s="22"/>
      <c r="H801" s="22"/>
      <c r="I801" s="21"/>
      <c r="J801" s="22"/>
      <c r="K801" s="22">
        <f t="shared" si="466"/>
        <v>0</v>
      </c>
      <c r="L801" s="22"/>
      <c r="M801" s="22"/>
      <c r="N801" s="21"/>
      <c r="O801" s="22"/>
      <c r="Q801" s="5" t="s">
        <v>161</v>
      </c>
      <c r="R801" s="33">
        <f t="shared" si="468"/>
        <v>0</v>
      </c>
      <c r="S801" s="36">
        <f t="shared" si="457"/>
        <v>0</v>
      </c>
    </row>
    <row r="802" spans="1:19" ht="19.5" hidden="1" thickTop="1" thickBot="1" x14ac:dyDescent="0.3">
      <c r="A802" s="3" t="str">
        <f t="shared" si="454"/>
        <v>b</v>
      </c>
      <c r="B802" s="1" t="s">
        <v>1</v>
      </c>
      <c r="C802" s="7" t="s">
        <v>7</v>
      </c>
      <c r="D802" s="16">
        <v>0</v>
      </c>
      <c r="E802" s="16">
        <v>0</v>
      </c>
      <c r="F802" s="22">
        <f t="shared" si="464"/>
        <v>0</v>
      </c>
      <c r="G802" s="22"/>
      <c r="H802" s="22"/>
      <c r="I802" s="21"/>
      <c r="J802" s="22"/>
      <c r="K802" s="22">
        <f t="shared" si="466"/>
        <v>0</v>
      </c>
      <c r="L802" s="22"/>
      <c r="M802" s="22"/>
      <c r="N802" s="21"/>
      <c r="O802" s="22"/>
      <c r="Q802" s="5" t="s">
        <v>161</v>
      </c>
      <c r="R802" s="33">
        <f t="shared" si="468"/>
        <v>0</v>
      </c>
      <c r="S802" s="36">
        <f t="shared" si="457"/>
        <v>0</v>
      </c>
    </row>
    <row r="803" spans="1:19" ht="19.5" hidden="1" thickTop="1" thickBot="1" x14ac:dyDescent="0.3">
      <c r="A803" s="3" t="str">
        <f t="shared" si="454"/>
        <v>b</v>
      </c>
      <c r="B803" s="1" t="s">
        <v>1</v>
      </c>
      <c r="C803" s="7" t="s">
        <v>8</v>
      </c>
      <c r="D803" s="16">
        <v>0</v>
      </c>
      <c r="E803" s="16">
        <v>0</v>
      </c>
      <c r="F803" s="22">
        <f t="shared" si="464"/>
        <v>0</v>
      </c>
      <c r="G803" s="22"/>
      <c r="H803" s="22"/>
      <c r="I803" s="21"/>
      <c r="J803" s="22"/>
      <c r="K803" s="22">
        <f t="shared" si="466"/>
        <v>0</v>
      </c>
      <c r="L803" s="22"/>
      <c r="M803" s="22"/>
      <c r="N803" s="21"/>
      <c r="O803" s="22"/>
      <c r="Q803" s="5" t="s">
        <v>161</v>
      </c>
      <c r="R803" s="33">
        <f t="shared" si="468"/>
        <v>0</v>
      </c>
      <c r="S803" s="36">
        <f t="shared" si="457"/>
        <v>0</v>
      </c>
    </row>
    <row r="804" spans="1:19" ht="19.5" hidden="1" thickTop="1" thickBot="1" x14ac:dyDescent="0.3">
      <c r="A804" s="3" t="str">
        <f t="shared" si="454"/>
        <v>b</v>
      </c>
      <c r="B804" s="1" t="s">
        <v>1</v>
      </c>
      <c r="C804" s="7" t="s">
        <v>9</v>
      </c>
      <c r="D804" s="16">
        <v>0</v>
      </c>
      <c r="E804" s="16">
        <v>0</v>
      </c>
      <c r="F804" s="22">
        <f t="shared" si="464"/>
        <v>0</v>
      </c>
      <c r="G804" s="22"/>
      <c r="H804" s="22"/>
      <c r="I804" s="21"/>
      <c r="J804" s="22"/>
      <c r="K804" s="22">
        <f t="shared" si="466"/>
        <v>0</v>
      </c>
      <c r="L804" s="22"/>
      <c r="M804" s="22"/>
      <c r="N804" s="21"/>
      <c r="O804" s="22"/>
      <c r="Q804" s="5" t="s">
        <v>161</v>
      </c>
      <c r="R804" s="33">
        <f t="shared" si="468"/>
        <v>0</v>
      </c>
      <c r="S804" s="36">
        <f t="shared" si="457"/>
        <v>0</v>
      </c>
    </row>
    <row r="805" spans="1:19" ht="19.5" hidden="1" thickTop="1" thickBot="1" x14ac:dyDescent="0.3">
      <c r="A805" s="3" t="str">
        <f t="shared" si="454"/>
        <v>b</v>
      </c>
      <c r="B805" s="1" t="s">
        <v>1</v>
      </c>
      <c r="C805" s="7" t="s">
        <v>10</v>
      </c>
      <c r="D805" s="16">
        <v>0</v>
      </c>
      <c r="E805" s="16">
        <v>0</v>
      </c>
      <c r="F805" s="22">
        <f t="shared" si="464"/>
        <v>0</v>
      </c>
      <c r="G805" s="22"/>
      <c r="H805" s="22"/>
      <c r="I805" s="21"/>
      <c r="J805" s="22"/>
      <c r="K805" s="22">
        <f t="shared" si="466"/>
        <v>0</v>
      </c>
      <c r="L805" s="22"/>
      <c r="M805" s="22"/>
      <c r="N805" s="21"/>
      <c r="O805" s="22"/>
      <c r="Q805" s="5" t="s">
        <v>161</v>
      </c>
      <c r="R805" s="33">
        <f t="shared" si="468"/>
        <v>0</v>
      </c>
      <c r="S805" s="36">
        <f t="shared" si="457"/>
        <v>0</v>
      </c>
    </row>
    <row r="806" spans="1:19" ht="19.5" hidden="1" thickTop="1" thickBot="1" x14ac:dyDescent="0.3">
      <c r="A806" s="3" t="str">
        <f t="shared" si="454"/>
        <v>b</v>
      </c>
      <c r="B806" s="1" t="s">
        <v>1</v>
      </c>
      <c r="C806" s="7" t="s">
        <v>11</v>
      </c>
      <c r="D806" s="16">
        <v>0</v>
      </c>
      <c r="E806" s="16">
        <v>0</v>
      </c>
      <c r="F806" s="22">
        <f t="shared" si="464"/>
        <v>0</v>
      </c>
      <c r="G806" s="22"/>
      <c r="H806" s="22"/>
      <c r="I806" s="21"/>
      <c r="J806" s="22"/>
      <c r="K806" s="22">
        <f t="shared" si="466"/>
        <v>0</v>
      </c>
      <c r="L806" s="22"/>
      <c r="M806" s="22"/>
      <c r="N806" s="21"/>
      <c r="O806" s="22"/>
      <c r="Q806" s="5" t="s">
        <v>161</v>
      </c>
      <c r="R806" s="33">
        <f t="shared" si="468"/>
        <v>0</v>
      </c>
      <c r="S806" s="36">
        <f t="shared" si="457"/>
        <v>0</v>
      </c>
    </row>
    <row r="807" spans="1:19" ht="19.5" hidden="1" thickTop="1" thickBot="1" x14ac:dyDescent="0.3">
      <c r="A807" s="3" t="str">
        <f t="shared" si="454"/>
        <v>b</v>
      </c>
      <c r="B807" s="1" t="s">
        <v>1</v>
      </c>
      <c r="C807" s="7" t="s">
        <v>12</v>
      </c>
      <c r="D807" s="16">
        <v>0</v>
      </c>
      <c r="E807" s="16">
        <v>0</v>
      </c>
      <c r="F807" s="22">
        <f t="shared" si="464"/>
        <v>0</v>
      </c>
      <c r="G807" s="22"/>
      <c r="H807" s="22"/>
      <c r="I807" s="21"/>
      <c r="J807" s="22"/>
      <c r="K807" s="22">
        <f t="shared" si="466"/>
        <v>0</v>
      </c>
      <c r="L807" s="22"/>
      <c r="M807" s="22"/>
      <c r="N807" s="21"/>
      <c r="O807" s="22"/>
      <c r="Q807" s="5" t="s">
        <v>161</v>
      </c>
      <c r="R807" s="33">
        <f t="shared" si="468"/>
        <v>0</v>
      </c>
      <c r="S807" s="36">
        <f t="shared" si="457"/>
        <v>0</v>
      </c>
    </row>
    <row r="808" spans="1:19" ht="19.5" thickTop="1" thickBot="1" x14ac:dyDescent="0.3">
      <c r="A808" s="3" t="str">
        <f t="shared" si="454"/>
        <v>a</v>
      </c>
      <c r="B808" s="1" t="s">
        <v>213</v>
      </c>
      <c r="C808" s="9" t="s">
        <v>214</v>
      </c>
      <c r="D808" s="14">
        <f>D809+D817+D818+D819</f>
        <v>22000000</v>
      </c>
      <c r="E808" s="14">
        <f>E809+E817+E818+E819</f>
        <v>0</v>
      </c>
      <c r="F808" s="19">
        <f t="shared" si="464"/>
        <v>22000000</v>
      </c>
      <c r="G808" s="19">
        <f t="shared" ref="G808:J808" si="469">G809+G817+G818+G819</f>
        <v>5500000</v>
      </c>
      <c r="H808" s="19">
        <f t="shared" si="469"/>
        <v>5500000</v>
      </c>
      <c r="I808" s="19">
        <f t="shared" si="469"/>
        <v>5500000</v>
      </c>
      <c r="J808" s="19">
        <f t="shared" si="469"/>
        <v>5500000</v>
      </c>
      <c r="K808" s="19">
        <f t="shared" si="466"/>
        <v>0</v>
      </c>
      <c r="L808" s="19">
        <f t="shared" ref="L808:O808" si="470">L809+L817+L818+L819</f>
        <v>0</v>
      </c>
      <c r="M808" s="19">
        <f t="shared" si="470"/>
        <v>0</v>
      </c>
      <c r="N808" s="19">
        <f t="shared" si="470"/>
        <v>0</v>
      </c>
      <c r="O808" s="19">
        <f t="shared" si="470"/>
        <v>0</v>
      </c>
      <c r="P808" s="5" t="s">
        <v>159</v>
      </c>
      <c r="Q808" s="5" t="s">
        <v>163</v>
      </c>
      <c r="R808" s="33">
        <f t="shared" si="468"/>
        <v>0</v>
      </c>
      <c r="S808" s="36">
        <f t="shared" si="457"/>
        <v>0</v>
      </c>
    </row>
    <row r="809" spans="1:19" ht="19.5" thickTop="1" thickBot="1" x14ac:dyDescent="0.3">
      <c r="A809" s="3" t="str">
        <f t="shared" si="454"/>
        <v>a</v>
      </c>
      <c r="B809" s="1" t="s">
        <v>1</v>
      </c>
      <c r="C809" s="7" t="s">
        <v>2</v>
      </c>
      <c r="D809" s="15">
        <f>D810+D811+D812+D813+D814+D815+D816</f>
        <v>22000000</v>
      </c>
      <c r="E809" s="15">
        <f>E810+E811+E812+E813+E814+E815+E816</f>
        <v>0</v>
      </c>
      <c r="F809" s="20">
        <f t="shared" si="464"/>
        <v>22000000</v>
      </c>
      <c r="G809" s="20">
        <f t="shared" ref="G809:J809" si="471">G810+G811+G812+G813+G814+G815+G816</f>
        <v>5500000</v>
      </c>
      <c r="H809" s="20">
        <f t="shared" si="471"/>
        <v>5500000</v>
      </c>
      <c r="I809" s="20">
        <f t="shared" si="471"/>
        <v>5500000</v>
      </c>
      <c r="J809" s="20">
        <f t="shared" si="471"/>
        <v>5500000</v>
      </c>
      <c r="K809" s="20">
        <f t="shared" si="466"/>
        <v>0</v>
      </c>
      <c r="L809" s="20">
        <f t="shared" ref="L809:O809" si="472">L810+L811+L812+L813+L814+L815+L816</f>
        <v>0</v>
      </c>
      <c r="M809" s="20">
        <f t="shared" si="472"/>
        <v>0</v>
      </c>
      <c r="N809" s="20">
        <f t="shared" si="472"/>
        <v>0</v>
      </c>
      <c r="O809" s="20">
        <f t="shared" si="472"/>
        <v>0</v>
      </c>
      <c r="P809" s="5" t="s">
        <v>159</v>
      </c>
      <c r="Q809" s="5" t="s">
        <v>163</v>
      </c>
      <c r="R809" s="33">
        <f t="shared" si="468"/>
        <v>0</v>
      </c>
      <c r="S809" s="36">
        <f t="shared" si="457"/>
        <v>0</v>
      </c>
    </row>
    <row r="810" spans="1:19" ht="19.5" hidden="1" thickTop="1" thickBot="1" x14ac:dyDescent="0.3">
      <c r="A810" s="3" t="str">
        <f t="shared" si="454"/>
        <v>b</v>
      </c>
      <c r="B810" s="1" t="s">
        <v>1</v>
      </c>
      <c r="C810" s="7" t="s">
        <v>3</v>
      </c>
      <c r="D810" s="16">
        <v>0</v>
      </c>
      <c r="E810" s="16">
        <v>0</v>
      </c>
      <c r="F810" s="22">
        <f t="shared" si="464"/>
        <v>0</v>
      </c>
      <c r="G810" s="22"/>
      <c r="H810" s="22"/>
      <c r="I810" s="21"/>
      <c r="J810" s="22"/>
      <c r="K810" s="22">
        <f t="shared" si="466"/>
        <v>0</v>
      </c>
      <c r="L810" s="22"/>
      <c r="M810" s="22"/>
      <c r="N810" s="21"/>
      <c r="O810" s="22"/>
      <c r="Q810" s="5" t="s">
        <v>163</v>
      </c>
      <c r="R810" s="33">
        <f t="shared" si="468"/>
        <v>0</v>
      </c>
      <c r="S810" s="36">
        <f t="shared" si="457"/>
        <v>0</v>
      </c>
    </row>
    <row r="811" spans="1:19" ht="19.5" thickTop="1" thickBot="1" x14ac:dyDescent="0.3">
      <c r="A811" s="3" t="str">
        <f t="shared" si="454"/>
        <v>a</v>
      </c>
      <c r="B811" s="1" t="s">
        <v>1</v>
      </c>
      <c r="C811" s="7" t="s">
        <v>4</v>
      </c>
      <c r="D811" s="16">
        <v>112000</v>
      </c>
      <c r="E811" s="16">
        <v>0</v>
      </c>
      <c r="F811" s="22">
        <f t="shared" si="464"/>
        <v>112000</v>
      </c>
      <c r="G811" s="22">
        <v>28000</v>
      </c>
      <c r="H811" s="22">
        <v>28000</v>
      </c>
      <c r="I811" s="22">
        <v>28000</v>
      </c>
      <c r="J811" s="22">
        <v>28000</v>
      </c>
      <c r="K811" s="22">
        <f t="shared" si="466"/>
        <v>0</v>
      </c>
      <c r="L811" s="22"/>
      <c r="M811" s="22"/>
      <c r="N811" s="21"/>
      <c r="O811" s="22"/>
      <c r="Q811" s="5" t="s">
        <v>163</v>
      </c>
      <c r="R811" s="33">
        <f t="shared" si="468"/>
        <v>0</v>
      </c>
      <c r="S811" s="36">
        <f t="shared" si="457"/>
        <v>0</v>
      </c>
    </row>
    <row r="812" spans="1:19" ht="19.5" hidden="1" thickTop="1" thickBot="1" x14ac:dyDescent="0.3">
      <c r="A812" s="3" t="str">
        <f t="shared" si="454"/>
        <v>b</v>
      </c>
      <c r="B812" s="1" t="s">
        <v>1</v>
      </c>
      <c r="C812" s="7" t="s">
        <v>5</v>
      </c>
      <c r="D812" s="16">
        <v>0</v>
      </c>
      <c r="E812" s="16">
        <v>0</v>
      </c>
      <c r="F812" s="22">
        <f t="shared" si="464"/>
        <v>0</v>
      </c>
      <c r="G812" s="22"/>
      <c r="H812" s="22"/>
      <c r="I812" s="21"/>
      <c r="J812" s="22"/>
      <c r="K812" s="22">
        <f t="shared" si="466"/>
        <v>0</v>
      </c>
      <c r="L812" s="22"/>
      <c r="M812" s="22"/>
      <c r="N812" s="21"/>
      <c r="O812" s="22"/>
      <c r="Q812" s="5" t="s">
        <v>163</v>
      </c>
      <c r="R812" s="33">
        <f t="shared" si="468"/>
        <v>0</v>
      </c>
      <c r="S812" s="36">
        <f t="shared" si="457"/>
        <v>0</v>
      </c>
    </row>
    <row r="813" spans="1:19" ht="19.5" hidden="1" thickTop="1" thickBot="1" x14ac:dyDescent="0.3">
      <c r="A813" s="3" t="str">
        <f t="shared" si="454"/>
        <v>b</v>
      </c>
      <c r="B813" s="1" t="s">
        <v>1</v>
      </c>
      <c r="C813" s="7" t="s">
        <v>6</v>
      </c>
      <c r="D813" s="16">
        <v>0</v>
      </c>
      <c r="E813" s="16">
        <v>0</v>
      </c>
      <c r="F813" s="22">
        <f t="shared" si="464"/>
        <v>0</v>
      </c>
      <c r="G813" s="22"/>
      <c r="H813" s="22"/>
      <c r="I813" s="21"/>
      <c r="J813" s="22"/>
      <c r="K813" s="22">
        <f t="shared" si="466"/>
        <v>0</v>
      </c>
      <c r="L813" s="22"/>
      <c r="M813" s="22"/>
      <c r="N813" s="21"/>
      <c r="O813" s="22"/>
      <c r="Q813" s="5" t="s">
        <v>163</v>
      </c>
      <c r="R813" s="33">
        <f t="shared" si="468"/>
        <v>0</v>
      </c>
      <c r="S813" s="36">
        <f t="shared" si="457"/>
        <v>0</v>
      </c>
    </row>
    <row r="814" spans="1:19" ht="19.5" hidden="1" thickTop="1" thickBot="1" x14ac:dyDescent="0.3">
      <c r="A814" s="3" t="str">
        <f t="shared" si="454"/>
        <v>b</v>
      </c>
      <c r="B814" s="1" t="s">
        <v>1</v>
      </c>
      <c r="C814" s="7" t="s">
        <v>7</v>
      </c>
      <c r="D814" s="16">
        <v>0</v>
      </c>
      <c r="E814" s="16">
        <v>0</v>
      </c>
      <c r="F814" s="22">
        <f t="shared" si="464"/>
        <v>0</v>
      </c>
      <c r="G814" s="22"/>
      <c r="H814" s="22"/>
      <c r="I814" s="21"/>
      <c r="J814" s="22"/>
      <c r="K814" s="22">
        <f t="shared" si="466"/>
        <v>0</v>
      </c>
      <c r="L814" s="22"/>
      <c r="M814" s="22"/>
      <c r="N814" s="21"/>
      <c r="O814" s="22"/>
      <c r="Q814" s="5" t="s">
        <v>163</v>
      </c>
      <c r="R814" s="33">
        <f t="shared" si="468"/>
        <v>0</v>
      </c>
      <c r="S814" s="36">
        <f t="shared" si="457"/>
        <v>0</v>
      </c>
    </row>
    <row r="815" spans="1:19" ht="19.5" thickTop="1" thickBot="1" x14ac:dyDescent="0.3">
      <c r="A815" s="3" t="str">
        <f t="shared" si="454"/>
        <v>a</v>
      </c>
      <c r="B815" s="1" t="s">
        <v>1</v>
      </c>
      <c r="C815" s="7" t="s">
        <v>8</v>
      </c>
      <c r="D815" s="16">
        <v>21888000</v>
      </c>
      <c r="E815" s="16">
        <v>0</v>
      </c>
      <c r="F815" s="22">
        <f t="shared" si="464"/>
        <v>21888000</v>
      </c>
      <c r="G815" s="22">
        <v>5472000</v>
      </c>
      <c r="H815" s="22">
        <v>5472000</v>
      </c>
      <c r="I815" s="22">
        <v>5472000</v>
      </c>
      <c r="J815" s="22">
        <v>5472000</v>
      </c>
      <c r="K815" s="22">
        <f t="shared" si="466"/>
        <v>0</v>
      </c>
      <c r="L815" s="22"/>
      <c r="M815" s="22"/>
      <c r="N815" s="21"/>
      <c r="O815" s="22"/>
      <c r="Q815" s="5" t="s">
        <v>163</v>
      </c>
      <c r="R815" s="33">
        <f t="shared" si="468"/>
        <v>0</v>
      </c>
      <c r="S815" s="36">
        <f t="shared" si="457"/>
        <v>0</v>
      </c>
    </row>
    <row r="816" spans="1:19" ht="19.5" hidden="1" thickTop="1" thickBot="1" x14ac:dyDescent="0.3">
      <c r="A816" s="3" t="str">
        <f t="shared" si="454"/>
        <v>b</v>
      </c>
      <c r="B816" s="1" t="s">
        <v>1</v>
      </c>
      <c r="C816" s="7" t="s">
        <v>9</v>
      </c>
      <c r="D816" s="16">
        <v>0</v>
      </c>
      <c r="E816" s="16">
        <v>0</v>
      </c>
      <c r="F816" s="22">
        <f t="shared" si="464"/>
        <v>0</v>
      </c>
      <c r="G816" s="22"/>
      <c r="H816" s="22"/>
      <c r="I816" s="21"/>
      <c r="J816" s="22"/>
      <c r="K816" s="22">
        <f t="shared" si="466"/>
        <v>0</v>
      </c>
      <c r="L816" s="22"/>
      <c r="M816" s="22"/>
      <c r="N816" s="21"/>
      <c r="O816" s="22"/>
      <c r="Q816" s="5" t="s">
        <v>163</v>
      </c>
      <c r="R816" s="33">
        <f t="shared" si="468"/>
        <v>0</v>
      </c>
      <c r="S816" s="36">
        <f t="shared" si="457"/>
        <v>0</v>
      </c>
    </row>
    <row r="817" spans="1:19" ht="19.5" hidden="1" thickTop="1" thickBot="1" x14ac:dyDescent="0.3">
      <c r="A817" s="3" t="str">
        <f t="shared" si="454"/>
        <v>b</v>
      </c>
      <c r="B817" s="1" t="s">
        <v>1</v>
      </c>
      <c r="C817" s="7" t="s">
        <v>10</v>
      </c>
      <c r="D817" s="16">
        <v>0</v>
      </c>
      <c r="E817" s="16">
        <v>0</v>
      </c>
      <c r="F817" s="22">
        <f t="shared" si="464"/>
        <v>0</v>
      </c>
      <c r="G817" s="22"/>
      <c r="H817" s="22"/>
      <c r="I817" s="21"/>
      <c r="J817" s="22"/>
      <c r="K817" s="22">
        <f t="shared" si="466"/>
        <v>0</v>
      </c>
      <c r="L817" s="22"/>
      <c r="M817" s="22"/>
      <c r="N817" s="21"/>
      <c r="O817" s="22"/>
      <c r="Q817" s="5" t="s">
        <v>163</v>
      </c>
      <c r="R817" s="33">
        <f t="shared" si="468"/>
        <v>0</v>
      </c>
      <c r="S817" s="36">
        <f t="shared" si="457"/>
        <v>0</v>
      </c>
    </row>
    <row r="818" spans="1:19" ht="19.5" hidden="1" thickTop="1" thickBot="1" x14ac:dyDescent="0.3">
      <c r="A818" s="3" t="str">
        <f t="shared" si="454"/>
        <v>b</v>
      </c>
      <c r="B818" s="1" t="s">
        <v>1</v>
      </c>
      <c r="C818" s="7" t="s">
        <v>11</v>
      </c>
      <c r="D818" s="16">
        <v>0</v>
      </c>
      <c r="E818" s="16">
        <v>0</v>
      </c>
      <c r="F818" s="22">
        <f t="shared" si="464"/>
        <v>0</v>
      </c>
      <c r="G818" s="22"/>
      <c r="H818" s="22"/>
      <c r="I818" s="21"/>
      <c r="J818" s="22"/>
      <c r="K818" s="22">
        <f t="shared" si="466"/>
        <v>0</v>
      </c>
      <c r="L818" s="22"/>
      <c r="M818" s="22"/>
      <c r="N818" s="21"/>
      <c r="O818" s="22"/>
      <c r="Q818" s="5" t="s">
        <v>163</v>
      </c>
      <c r="R818" s="33">
        <f t="shared" si="468"/>
        <v>0</v>
      </c>
      <c r="S818" s="36">
        <f t="shared" si="457"/>
        <v>0</v>
      </c>
    </row>
    <row r="819" spans="1:19" ht="19.5" hidden="1" thickTop="1" thickBot="1" x14ac:dyDescent="0.3">
      <c r="A819" s="3" t="str">
        <f t="shared" si="454"/>
        <v>b</v>
      </c>
      <c r="B819" s="1" t="s">
        <v>1</v>
      </c>
      <c r="C819" s="7" t="s">
        <v>12</v>
      </c>
      <c r="D819" s="16">
        <v>0</v>
      </c>
      <c r="E819" s="16">
        <v>0</v>
      </c>
      <c r="F819" s="22">
        <f t="shared" si="464"/>
        <v>0</v>
      </c>
      <c r="G819" s="22"/>
      <c r="H819" s="22"/>
      <c r="I819" s="21"/>
      <c r="J819" s="22"/>
      <c r="K819" s="22">
        <f t="shared" si="466"/>
        <v>0</v>
      </c>
      <c r="L819" s="22"/>
      <c r="M819" s="22"/>
      <c r="N819" s="21"/>
      <c r="O819" s="22"/>
      <c r="Q819" s="5" t="s">
        <v>163</v>
      </c>
      <c r="R819" s="33">
        <f t="shared" si="468"/>
        <v>0</v>
      </c>
      <c r="S819" s="36">
        <f t="shared" si="457"/>
        <v>0</v>
      </c>
    </row>
    <row r="820" spans="1:19" ht="46.5" thickTop="1" thickBot="1" x14ac:dyDescent="0.3">
      <c r="A820" s="3" t="str">
        <f t="shared" si="454"/>
        <v>a</v>
      </c>
      <c r="B820" s="8" t="s">
        <v>118</v>
      </c>
      <c r="C820" s="9" t="s">
        <v>119</v>
      </c>
      <c r="D820" s="14">
        <f>D821+D829+D830+D831</f>
        <v>146451000</v>
      </c>
      <c r="E820" s="14">
        <f>E821+E829+E830+E831</f>
        <v>0</v>
      </c>
      <c r="F820" s="19">
        <f t="shared" si="464"/>
        <v>146451000</v>
      </c>
      <c r="G820" s="19">
        <f t="shared" ref="G820:J820" si="473">G821+G829+G830+G831</f>
        <v>37969000</v>
      </c>
      <c r="H820" s="19">
        <f t="shared" si="473"/>
        <v>33780000</v>
      </c>
      <c r="I820" s="19">
        <f t="shared" si="473"/>
        <v>38391800</v>
      </c>
      <c r="J820" s="19">
        <f t="shared" si="473"/>
        <v>36310200</v>
      </c>
      <c r="K820" s="19">
        <f t="shared" si="466"/>
        <v>0</v>
      </c>
      <c r="L820" s="19">
        <f t="shared" ref="L820:O820" si="474">L821+L829+L830+L831</f>
        <v>0</v>
      </c>
      <c r="M820" s="19">
        <f t="shared" si="474"/>
        <v>0</v>
      </c>
      <c r="N820" s="19">
        <f t="shared" si="474"/>
        <v>0</v>
      </c>
      <c r="O820" s="19">
        <f t="shared" si="474"/>
        <v>0</v>
      </c>
      <c r="P820" s="5" t="s">
        <v>159</v>
      </c>
      <c r="Q820" s="5" t="s">
        <v>169</v>
      </c>
      <c r="R820" s="33">
        <f t="shared" si="468"/>
        <v>0</v>
      </c>
      <c r="S820" s="36">
        <f t="shared" si="457"/>
        <v>0</v>
      </c>
    </row>
    <row r="821" spans="1:19" ht="19.5" thickTop="1" thickBot="1" x14ac:dyDescent="0.3">
      <c r="A821" s="3" t="str">
        <f t="shared" si="454"/>
        <v>a</v>
      </c>
      <c r="B821" s="1" t="s">
        <v>1</v>
      </c>
      <c r="C821" s="7" t="s">
        <v>2</v>
      </c>
      <c r="D821" s="15">
        <f>D822+D823+D824+D825+D826+D827+D828</f>
        <v>146421000</v>
      </c>
      <c r="E821" s="15">
        <f>E822+E823+E824+E825+E826+E827+E828</f>
        <v>0</v>
      </c>
      <c r="F821" s="20">
        <f t="shared" si="464"/>
        <v>146421000</v>
      </c>
      <c r="G821" s="20">
        <f t="shared" ref="G821:J821" si="475">G822+G823+G824+G825+G826+G827+G828</f>
        <v>37961500</v>
      </c>
      <c r="H821" s="20">
        <f t="shared" si="475"/>
        <v>33772500</v>
      </c>
      <c r="I821" s="20">
        <f t="shared" si="475"/>
        <v>38384300</v>
      </c>
      <c r="J821" s="20">
        <f t="shared" si="475"/>
        <v>36302700</v>
      </c>
      <c r="K821" s="20">
        <f t="shared" si="466"/>
        <v>0</v>
      </c>
      <c r="L821" s="20">
        <f t="shared" ref="L821:O821" si="476">L822+L823+L824+L825+L826+L827+L828</f>
        <v>0</v>
      </c>
      <c r="M821" s="20">
        <f t="shared" si="476"/>
        <v>0</v>
      </c>
      <c r="N821" s="20">
        <f t="shared" si="476"/>
        <v>0</v>
      </c>
      <c r="O821" s="20">
        <f t="shared" si="476"/>
        <v>0</v>
      </c>
      <c r="P821" s="5" t="s">
        <v>159</v>
      </c>
      <c r="Q821" s="5" t="s">
        <v>169</v>
      </c>
      <c r="R821" s="33">
        <f t="shared" si="468"/>
        <v>0</v>
      </c>
      <c r="S821" s="36">
        <f t="shared" si="457"/>
        <v>0</v>
      </c>
    </row>
    <row r="822" spans="1:19" ht="19.5" hidden="1" thickTop="1" thickBot="1" x14ac:dyDescent="0.3">
      <c r="A822" s="3" t="str">
        <f t="shared" si="454"/>
        <v>b</v>
      </c>
      <c r="B822" s="1" t="s">
        <v>1</v>
      </c>
      <c r="C822" s="7" t="s">
        <v>3</v>
      </c>
      <c r="D822" s="15">
        <f>D834+D846+D858+D870+D906+D918+D930+D966+D978+D990</f>
        <v>0</v>
      </c>
      <c r="E822" s="15">
        <f>E834+E846+E858+E870+E906+E918+E930+E966+E978+E990</f>
        <v>0</v>
      </c>
      <c r="F822" s="20">
        <f t="shared" si="464"/>
        <v>0</v>
      </c>
      <c r="G822" s="20">
        <f t="shared" ref="G822:J831" si="477">G834+G846+G858+G870+G906+G918+G930+G966+G978+G990</f>
        <v>0</v>
      </c>
      <c r="H822" s="20">
        <f t="shared" si="477"/>
        <v>0</v>
      </c>
      <c r="I822" s="20">
        <f t="shared" si="477"/>
        <v>0</v>
      </c>
      <c r="J822" s="20">
        <f t="shared" si="477"/>
        <v>0</v>
      </c>
      <c r="K822" s="20">
        <f t="shared" si="466"/>
        <v>0</v>
      </c>
      <c r="L822" s="20">
        <f t="shared" ref="L822:O831" si="478">L834+L846+L858+L870+L906+L918+L930+L966+L978+L990</f>
        <v>0</v>
      </c>
      <c r="M822" s="20">
        <f t="shared" si="478"/>
        <v>0</v>
      </c>
      <c r="N822" s="20">
        <f t="shared" si="478"/>
        <v>0</v>
      </c>
      <c r="O822" s="20">
        <f t="shared" si="478"/>
        <v>0</v>
      </c>
      <c r="P822" s="5" t="s">
        <v>159</v>
      </c>
      <c r="Q822" s="5" t="s">
        <v>169</v>
      </c>
      <c r="R822" s="33">
        <f t="shared" si="468"/>
        <v>0</v>
      </c>
      <c r="S822" s="36">
        <f t="shared" si="457"/>
        <v>0</v>
      </c>
    </row>
    <row r="823" spans="1:19" ht="19.5" thickTop="1" thickBot="1" x14ac:dyDescent="0.3">
      <c r="A823" s="3" t="str">
        <f t="shared" si="454"/>
        <v>a</v>
      </c>
      <c r="B823" s="1" t="s">
        <v>1</v>
      </c>
      <c r="C823" s="7" t="s">
        <v>4</v>
      </c>
      <c r="D823" s="15">
        <f t="shared" ref="D823:E831" si="479">D835+D847+D859+D871+D907+D919+D931+D967+D979+D991</f>
        <v>22607000</v>
      </c>
      <c r="E823" s="15">
        <f t="shared" si="479"/>
        <v>0</v>
      </c>
      <c r="F823" s="20">
        <f t="shared" si="464"/>
        <v>22607000</v>
      </c>
      <c r="G823" s="20">
        <f t="shared" si="477"/>
        <v>5693500</v>
      </c>
      <c r="H823" s="20">
        <f t="shared" si="477"/>
        <v>5590500</v>
      </c>
      <c r="I823" s="20">
        <f t="shared" si="477"/>
        <v>5588500</v>
      </c>
      <c r="J823" s="20">
        <f t="shared" si="477"/>
        <v>5734500</v>
      </c>
      <c r="K823" s="20">
        <f t="shared" si="466"/>
        <v>0</v>
      </c>
      <c r="L823" s="20">
        <f t="shared" si="478"/>
        <v>0</v>
      </c>
      <c r="M823" s="20">
        <f t="shared" si="478"/>
        <v>0</v>
      </c>
      <c r="N823" s="20">
        <f t="shared" si="478"/>
        <v>0</v>
      </c>
      <c r="O823" s="20">
        <f t="shared" si="478"/>
        <v>0</v>
      </c>
      <c r="P823" s="5" t="s">
        <v>159</v>
      </c>
      <c r="Q823" s="5" t="s">
        <v>169</v>
      </c>
      <c r="R823" s="33">
        <f t="shared" si="468"/>
        <v>0</v>
      </c>
      <c r="S823" s="36">
        <f t="shared" si="457"/>
        <v>0</v>
      </c>
    </row>
    <row r="824" spans="1:19" ht="19.5" hidden="1" thickTop="1" thickBot="1" x14ac:dyDescent="0.3">
      <c r="A824" s="3" t="str">
        <f t="shared" si="454"/>
        <v>b</v>
      </c>
      <c r="B824" s="1" t="s">
        <v>1</v>
      </c>
      <c r="C824" s="7" t="s">
        <v>5</v>
      </c>
      <c r="D824" s="15">
        <f t="shared" si="479"/>
        <v>0</v>
      </c>
      <c r="E824" s="15">
        <f t="shared" si="479"/>
        <v>0</v>
      </c>
      <c r="F824" s="20">
        <f t="shared" si="464"/>
        <v>0</v>
      </c>
      <c r="G824" s="20">
        <f t="shared" si="477"/>
        <v>0</v>
      </c>
      <c r="H824" s="20">
        <f t="shared" si="477"/>
        <v>0</v>
      </c>
      <c r="I824" s="20">
        <f t="shared" si="477"/>
        <v>0</v>
      </c>
      <c r="J824" s="20">
        <f t="shared" si="477"/>
        <v>0</v>
      </c>
      <c r="K824" s="20">
        <f t="shared" si="466"/>
        <v>0</v>
      </c>
      <c r="L824" s="20">
        <f t="shared" si="478"/>
        <v>0</v>
      </c>
      <c r="M824" s="20">
        <f t="shared" si="478"/>
        <v>0</v>
      </c>
      <c r="N824" s="20">
        <f t="shared" si="478"/>
        <v>0</v>
      </c>
      <c r="O824" s="20">
        <f t="shared" si="478"/>
        <v>0</v>
      </c>
      <c r="P824" s="5" t="s">
        <v>159</v>
      </c>
      <c r="Q824" s="5" t="s">
        <v>169</v>
      </c>
      <c r="R824" s="33">
        <f t="shared" si="468"/>
        <v>0</v>
      </c>
      <c r="S824" s="36">
        <f t="shared" si="457"/>
        <v>0</v>
      </c>
    </row>
    <row r="825" spans="1:19" ht="19.5" hidden="1" thickTop="1" thickBot="1" x14ac:dyDescent="0.3">
      <c r="A825" s="3" t="str">
        <f t="shared" si="454"/>
        <v>b</v>
      </c>
      <c r="B825" s="1" t="s">
        <v>1</v>
      </c>
      <c r="C825" s="7" t="s">
        <v>6</v>
      </c>
      <c r="D825" s="15">
        <f t="shared" si="479"/>
        <v>0</v>
      </c>
      <c r="E825" s="15">
        <f t="shared" si="479"/>
        <v>0</v>
      </c>
      <c r="F825" s="20">
        <f t="shared" si="464"/>
        <v>0</v>
      </c>
      <c r="G825" s="20">
        <f t="shared" si="477"/>
        <v>0</v>
      </c>
      <c r="H825" s="20">
        <f t="shared" si="477"/>
        <v>0</v>
      </c>
      <c r="I825" s="20">
        <f t="shared" si="477"/>
        <v>0</v>
      </c>
      <c r="J825" s="20">
        <f t="shared" si="477"/>
        <v>0</v>
      </c>
      <c r="K825" s="20">
        <f t="shared" si="466"/>
        <v>0</v>
      </c>
      <c r="L825" s="20">
        <f t="shared" si="478"/>
        <v>0</v>
      </c>
      <c r="M825" s="20">
        <f t="shared" si="478"/>
        <v>0</v>
      </c>
      <c r="N825" s="20">
        <f t="shared" si="478"/>
        <v>0</v>
      </c>
      <c r="O825" s="20">
        <f t="shared" si="478"/>
        <v>0</v>
      </c>
      <c r="P825" s="5" t="s">
        <v>159</v>
      </c>
      <c r="Q825" s="5" t="s">
        <v>169</v>
      </c>
      <c r="R825" s="33">
        <f t="shared" si="468"/>
        <v>0</v>
      </c>
      <c r="S825" s="36">
        <f t="shared" si="457"/>
        <v>0</v>
      </c>
    </row>
    <row r="826" spans="1:19" ht="19.5" hidden="1" thickTop="1" thickBot="1" x14ac:dyDescent="0.3">
      <c r="A826" s="3" t="str">
        <f t="shared" si="454"/>
        <v>b</v>
      </c>
      <c r="B826" s="1" t="s">
        <v>1</v>
      </c>
      <c r="C826" s="7" t="s">
        <v>7</v>
      </c>
      <c r="D826" s="15">
        <f t="shared" si="479"/>
        <v>0</v>
      </c>
      <c r="E826" s="15">
        <f t="shared" si="479"/>
        <v>0</v>
      </c>
      <c r="F826" s="20">
        <f t="shared" si="464"/>
        <v>0</v>
      </c>
      <c r="G826" s="20">
        <f t="shared" si="477"/>
        <v>0</v>
      </c>
      <c r="H826" s="20">
        <f t="shared" si="477"/>
        <v>0</v>
      </c>
      <c r="I826" s="20">
        <f t="shared" si="477"/>
        <v>0</v>
      </c>
      <c r="J826" s="20">
        <f t="shared" si="477"/>
        <v>0</v>
      </c>
      <c r="K826" s="20">
        <f t="shared" si="466"/>
        <v>0</v>
      </c>
      <c r="L826" s="20">
        <f t="shared" si="478"/>
        <v>0</v>
      </c>
      <c r="M826" s="20">
        <f t="shared" si="478"/>
        <v>0</v>
      </c>
      <c r="N826" s="20">
        <f t="shared" si="478"/>
        <v>0</v>
      </c>
      <c r="O826" s="20">
        <f t="shared" si="478"/>
        <v>0</v>
      </c>
      <c r="P826" s="5" t="s">
        <v>159</v>
      </c>
      <c r="Q826" s="5" t="s">
        <v>169</v>
      </c>
      <c r="R826" s="33">
        <f t="shared" si="468"/>
        <v>0</v>
      </c>
      <c r="S826" s="36">
        <f t="shared" si="457"/>
        <v>0</v>
      </c>
    </row>
    <row r="827" spans="1:19" ht="19.5" thickTop="1" thickBot="1" x14ac:dyDescent="0.3">
      <c r="A827" s="3" t="str">
        <f t="shared" si="454"/>
        <v>a</v>
      </c>
      <c r="B827" s="1" t="s">
        <v>1</v>
      </c>
      <c r="C827" s="7" t="s">
        <v>8</v>
      </c>
      <c r="D827" s="15">
        <f t="shared" si="479"/>
        <v>123154000</v>
      </c>
      <c r="E827" s="15">
        <f t="shared" si="479"/>
        <v>0</v>
      </c>
      <c r="F827" s="20">
        <f t="shared" si="464"/>
        <v>123154000</v>
      </c>
      <c r="G827" s="20">
        <f t="shared" si="477"/>
        <v>32103000</v>
      </c>
      <c r="H827" s="20">
        <f t="shared" si="477"/>
        <v>28017000</v>
      </c>
      <c r="I827" s="20">
        <f t="shared" si="477"/>
        <v>32630800</v>
      </c>
      <c r="J827" s="20">
        <f t="shared" si="477"/>
        <v>30403200</v>
      </c>
      <c r="K827" s="20">
        <f t="shared" si="466"/>
        <v>0</v>
      </c>
      <c r="L827" s="20">
        <f t="shared" si="478"/>
        <v>0</v>
      </c>
      <c r="M827" s="20">
        <f t="shared" si="478"/>
        <v>0</v>
      </c>
      <c r="N827" s="20">
        <f t="shared" si="478"/>
        <v>0</v>
      </c>
      <c r="O827" s="20">
        <f t="shared" si="478"/>
        <v>0</v>
      </c>
      <c r="P827" s="5" t="s">
        <v>159</v>
      </c>
      <c r="Q827" s="5" t="s">
        <v>169</v>
      </c>
      <c r="R827" s="33">
        <f t="shared" si="468"/>
        <v>0</v>
      </c>
      <c r="S827" s="36">
        <f t="shared" si="457"/>
        <v>0</v>
      </c>
    </row>
    <row r="828" spans="1:19" ht="19.5" thickTop="1" thickBot="1" x14ac:dyDescent="0.3">
      <c r="A828" s="3" t="str">
        <f t="shared" si="454"/>
        <v>a</v>
      </c>
      <c r="B828" s="1" t="s">
        <v>1</v>
      </c>
      <c r="C828" s="7" t="s">
        <v>9</v>
      </c>
      <c r="D828" s="15">
        <f t="shared" si="479"/>
        <v>660000</v>
      </c>
      <c r="E828" s="15">
        <f t="shared" si="479"/>
        <v>0</v>
      </c>
      <c r="F828" s="20">
        <f t="shared" si="464"/>
        <v>660000</v>
      </c>
      <c r="G828" s="20">
        <f t="shared" si="477"/>
        <v>165000</v>
      </c>
      <c r="H828" s="20">
        <f t="shared" si="477"/>
        <v>165000</v>
      </c>
      <c r="I828" s="20">
        <f t="shared" si="477"/>
        <v>165000</v>
      </c>
      <c r="J828" s="20">
        <f t="shared" si="477"/>
        <v>165000</v>
      </c>
      <c r="K828" s="20">
        <f t="shared" si="466"/>
        <v>0</v>
      </c>
      <c r="L828" s="20">
        <f t="shared" si="478"/>
        <v>0</v>
      </c>
      <c r="M828" s="20">
        <f t="shared" si="478"/>
        <v>0</v>
      </c>
      <c r="N828" s="20">
        <f t="shared" si="478"/>
        <v>0</v>
      </c>
      <c r="O828" s="20">
        <f t="shared" si="478"/>
        <v>0</v>
      </c>
      <c r="P828" s="5" t="s">
        <v>159</v>
      </c>
      <c r="Q828" s="5" t="s">
        <v>169</v>
      </c>
      <c r="R828" s="33">
        <f t="shared" si="468"/>
        <v>0</v>
      </c>
      <c r="S828" s="36">
        <f t="shared" si="457"/>
        <v>0</v>
      </c>
    </row>
    <row r="829" spans="1:19" ht="19.5" thickTop="1" thickBot="1" x14ac:dyDescent="0.3">
      <c r="A829" s="3" t="str">
        <f t="shared" si="454"/>
        <v>a</v>
      </c>
      <c r="B829" s="1" t="s">
        <v>1</v>
      </c>
      <c r="C829" s="7" t="s">
        <v>10</v>
      </c>
      <c r="D829" s="15">
        <f t="shared" si="479"/>
        <v>30000</v>
      </c>
      <c r="E829" s="15">
        <f t="shared" si="479"/>
        <v>0</v>
      </c>
      <c r="F829" s="20">
        <f t="shared" si="464"/>
        <v>30000</v>
      </c>
      <c r="G829" s="20">
        <f t="shared" si="477"/>
        <v>7500</v>
      </c>
      <c r="H829" s="20">
        <f t="shared" si="477"/>
        <v>7500</v>
      </c>
      <c r="I829" s="20">
        <f t="shared" si="477"/>
        <v>7500</v>
      </c>
      <c r="J829" s="20">
        <f t="shared" si="477"/>
        <v>7500</v>
      </c>
      <c r="K829" s="20">
        <f t="shared" si="466"/>
        <v>0</v>
      </c>
      <c r="L829" s="20">
        <f t="shared" si="478"/>
        <v>0</v>
      </c>
      <c r="M829" s="20">
        <f t="shared" si="478"/>
        <v>0</v>
      </c>
      <c r="N829" s="20">
        <f t="shared" si="478"/>
        <v>0</v>
      </c>
      <c r="O829" s="20">
        <f t="shared" si="478"/>
        <v>0</v>
      </c>
      <c r="P829" s="5" t="s">
        <v>159</v>
      </c>
      <c r="Q829" s="5" t="s">
        <v>169</v>
      </c>
      <c r="R829" s="33">
        <f t="shared" si="468"/>
        <v>0</v>
      </c>
      <c r="S829" s="36">
        <f t="shared" si="457"/>
        <v>0</v>
      </c>
    </row>
    <row r="830" spans="1:19" ht="19.5" hidden="1" thickTop="1" thickBot="1" x14ac:dyDescent="0.3">
      <c r="A830" s="3" t="str">
        <f t="shared" si="454"/>
        <v>b</v>
      </c>
      <c r="B830" s="1" t="s">
        <v>1</v>
      </c>
      <c r="C830" s="7" t="s">
        <v>11</v>
      </c>
      <c r="D830" s="15">
        <f t="shared" si="479"/>
        <v>0</v>
      </c>
      <c r="E830" s="15">
        <f t="shared" si="479"/>
        <v>0</v>
      </c>
      <c r="F830" s="20">
        <f t="shared" si="464"/>
        <v>0</v>
      </c>
      <c r="G830" s="20">
        <f t="shared" si="477"/>
        <v>0</v>
      </c>
      <c r="H830" s="20">
        <f t="shared" si="477"/>
        <v>0</v>
      </c>
      <c r="I830" s="20">
        <f t="shared" si="477"/>
        <v>0</v>
      </c>
      <c r="J830" s="20">
        <f t="shared" si="477"/>
        <v>0</v>
      </c>
      <c r="K830" s="20">
        <f t="shared" si="466"/>
        <v>0</v>
      </c>
      <c r="L830" s="20">
        <f t="shared" si="478"/>
        <v>0</v>
      </c>
      <c r="M830" s="20">
        <f t="shared" si="478"/>
        <v>0</v>
      </c>
      <c r="N830" s="20">
        <f t="shared" si="478"/>
        <v>0</v>
      </c>
      <c r="O830" s="20">
        <f t="shared" si="478"/>
        <v>0</v>
      </c>
      <c r="P830" s="5" t="s">
        <v>159</v>
      </c>
      <c r="Q830" s="5" t="s">
        <v>169</v>
      </c>
      <c r="R830" s="33">
        <f t="shared" si="468"/>
        <v>0</v>
      </c>
      <c r="S830" s="36">
        <f t="shared" si="457"/>
        <v>0</v>
      </c>
    </row>
    <row r="831" spans="1:19" ht="19.5" hidden="1" thickTop="1" thickBot="1" x14ac:dyDescent="0.3">
      <c r="A831" s="3" t="str">
        <f t="shared" si="454"/>
        <v>b</v>
      </c>
      <c r="B831" s="1" t="s">
        <v>1</v>
      </c>
      <c r="C831" s="7" t="s">
        <v>12</v>
      </c>
      <c r="D831" s="15">
        <f t="shared" si="479"/>
        <v>0</v>
      </c>
      <c r="E831" s="15">
        <f t="shared" si="479"/>
        <v>0</v>
      </c>
      <c r="F831" s="20">
        <f t="shared" si="464"/>
        <v>0</v>
      </c>
      <c r="G831" s="20">
        <f t="shared" si="477"/>
        <v>0</v>
      </c>
      <c r="H831" s="20">
        <f t="shared" si="477"/>
        <v>0</v>
      </c>
      <c r="I831" s="20">
        <f t="shared" si="477"/>
        <v>0</v>
      </c>
      <c r="J831" s="20">
        <f t="shared" si="477"/>
        <v>0</v>
      </c>
      <c r="K831" s="20">
        <f t="shared" si="466"/>
        <v>0</v>
      </c>
      <c r="L831" s="20">
        <f t="shared" si="478"/>
        <v>0</v>
      </c>
      <c r="M831" s="20">
        <f t="shared" si="478"/>
        <v>0</v>
      </c>
      <c r="N831" s="20">
        <f t="shared" si="478"/>
        <v>0</v>
      </c>
      <c r="O831" s="20">
        <f t="shared" si="478"/>
        <v>0</v>
      </c>
      <c r="P831" s="5" t="s">
        <v>159</v>
      </c>
      <c r="Q831" s="5" t="s">
        <v>169</v>
      </c>
      <c r="R831" s="33">
        <f t="shared" si="468"/>
        <v>0</v>
      </c>
      <c r="S831" s="36">
        <f t="shared" si="457"/>
        <v>0</v>
      </c>
    </row>
    <row r="832" spans="1:19" ht="19.5" thickTop="1" thickBot="1" x14ac:dyDescent="0.3">
      <c r="A832" s="3" t="str">
        <f t="shared" si="454"/>
        <v>a</v>
      </c>
      <c r="B832" s="8" t="s">
        <v>120</v>
      </c>
      <c r="C832" s="9" t="s">
        <v>121</v>
      </c>
      <c r="D832" s="14">
        <f>D833+D841+D842+D843</f>
        <v>15000000</v>
      </c>
      <c r="E832" s="14">
        <f>E833+E841+E842+E843</f>
        <v>0</v>
      </c>
      <c r="F832" s="19">
        <f t="shared" si="464"/>
        <v>15000000</v>
      </c>
      <c r="G832" s="19">
        <f t="shared" ref="G832:J832" si="480">G833+G841+G842+G843</f>
        <v>4000000</v>
      </c>
      <c r="H832" s="19">
        <f t="shared" si="480"/>
        <v>4000000</v>
      </c>
      <c r="I832" s="19">
        <f t="shared" si="480"/>
        <v>4000000</v>
      </c>
      <c r="J832" s="19">
        <f t="shared" si="480"/>
        <v>3000000</v>
      </c>
      <c r="K832" s="19">
        <f t="shared" si="466"/>
        <v>0</v>
      </c>
      <c r="L832" s="19">
        <f t="shared" ref="L832:O832" si="481">L833+L841+L842+L843</f>
        <v>0</v>
      </c>
      <c r="M832" s="19">
        <f t="shared" si="481"/>
        <v>0</v>
      </c>
      <c r="N832" s="19">
        <f t="shared" si="481"/>
        <v>0</v>
      </c>
      <c r="O832" s="19">
        <f t="shared" si="481"/>
        <v>0</v>
      </c>
      <c r="P832" s="5" t="s">
        <v>159</v>
      </c>
      <c r="Q832" s="5" t="s">
        <v>163</v>
      </c>
      <c r="R832" s="33">
        <f t="shared" si="468"/>
        <v>0</v>
      </c>
      <c r="S832" s="36">
        <f t="shared" si="457"/>
        <v>0</v>
      </c>
    </row>
    <row r="833" spans="1:19" ht="19.5" thickTop="1" thickBot="1" x14ac:dyDescent="0.3">
      <c r="A833" s="3" t="str">
        <f t="shared" si="454"/>
        <v>a</v>
      </c>
      <c r="B833" s="1" t="s">
        <v>1</v>
      </c>
      <c r="C833" s="7" t="s">
        <v>2</v>
      </c>
      <c r="D833" s="15">
        <f>D834+D835+D836+D837+D838+D839+D840</f>
        <v>15000000</v>
      </c>
      <c r="E833" s="15">
        <f>E834+E835+E836+E837+E838+E839+E840</f>
        <v>0</v>
      </c>
      <c r="F833" s="20">
        <f t="shared" si="464"/>
        <v>15000000</v>
      </c>
      <c r="G833" s="20">
        <f t="shared" ref="G833:J833" si="482">G834+G835+G836+G837+G838+G839+G840</f>
        <v>4000000</v>
      </c>
      <c r="H833" s="20">
        <f t="shared" si="482"/>
        <v>4000000</v>
      </c>
      <c r="I833" s="20">
        <f t="shared" si="482"/>
        <v>4000000</v>
      </c>
      <c r="J833" s="20">
        <f t="shared" si="482"/>
        <v>3000000</v>
      </c>
      <c r="K833" s="20">
        <f t="shared" si="466"/>
        <v>0</v>
      </c>
      <c r="L833" s="20">
        <f t="shared" ref="L833:O833" si="483">L834+L835+L836+L837+L838+L839+L840</f>
        <v>0</v>
      </c>
      <c r="M833" s="20">
        <f t="shared" si="483"/>
        <v>0</v>
      </c>
      <c r="N833" s="20">
        <f t="shared" si="483"/>
        <v>0</v>
      </c>
      <c r="O833" s="20">
        <f t="shared" si="483"/>
        <v>0</v>
      </c>
      <c r="P833" s="5" t="s">
        <v>159</v>
      </c>
      <c r="Q833" s="5" t="s">
        <v>163</v>
      </c>
      <c r="R833" s="33">
        <f t="shared" si="468"/>
        <v>0</v>
      </c>
      <c r="S833" s="36">
        <f t="shared" si="457"/>
        <v>0</v>
      </c>
    </row>
    <row r="834" spans="1:19" ht="19.5" hidden="1" thickTop="1" thickBot="1" x14ac:dyDescent="0.3">
      <c r="A834" s="3" t="str">
        <f t="shared" si="454"/>
        <v>b</v>
      </c>
      <c r="B834" s="1" t="s">
        <v>1</v>
      </c>
      <c r="C834" s="7" t="s">
        <v>3</v>
      </c>
      <c r="D834" s="16">
        <v>0</v>
      </c>
      <c r="E834" s="16">
        <v>0</v>
      </c>
      <c r="F834" s="22">
        <f t="shared" si="464"/>
        <v>0</v>
      </c>
      <c r="G834" s="22"/>
      <c r="H834" s="22"/>
      <c r="I834" s="21"/>
      <c r="J834" s="22"/>
      <c r="K834" s="22">
        <f t="shared" si="466"/>
        <v>0</v>
      </c>
      <c r="L834" s="22"/>
      <c r="M834" s="22"/>
      <c r="N834" s="21"/>
      <c r="O834" s="22"/>
      <c r="Q834" s="5" t="s">
        <v>163</v>
      </c>
      <c r="R834" s="33">
        <f t="shared" si="468"/>
        <v>0</v>
      </c>
      <c r="S834" s="36">
        <f t="shared" si="457"/>
        <v>0</v>
      </c>
    </row>
    <row r="835" spans="1:19" ht="19.5" hidden="1" thickTop="1" thickBot="1" x14ac:dyDescent="0.3">
      <c r="A835" s="3" t="str">
        <f t="shared" si="454"/>
        <v>b</v>
      </c>
      <c r="B835" s="1" t="s">
        <v>1</v>
      </c>
      <c r="C835" s="7" t="s">
        <v>4</v>
      </c>
      <c r="D835" s="16">
        <v>0</v>
      </c>
      <c r="E835" s="16">
        <v>0</v>
      </c>
      <c r="F835" s="22">
        <f t="shared" si="464"/>
        <v>0</v>
      </c>
      <c r="G835" s="22"/>
      <c r="H835" s="22"/>
      <c r="I835" s="21"/>
      <c r="J835" s="22"/>
      <c r="K835" s="22">
        <f t="shared" si="466"/>
        <v>0</v>
      </c>
      <c r="L835" s="22"/>
      <c r="M835" s="22"/>
      <c r="N835" s="21"/>
      <c r="O835" s="22"/>
      <c r="Q835" s="5" t="s">
        <v>163</v>
      </c>
      <c r="R835" s="33">
        <f t="shared" si="468"/>
        <v>0</v>
      </c>
      <c r="S835" s="36">
        <f t="shared" si="457"/>
        <v>0</v>
      </c>
    </row>
    <row r="836" spans="1:19" ht="19.5" hidden="1" thickTop="1" thickBot="1" x14ac:dyDescent="0.3">
      <c r="A836" s="3" t="str">
        <f t="shared" si="454"/>
        <v>b</v>
      </c>
      <c r="B836" s="1" t="s">
        <v>1</v>
      </c>
      <c r="C836" s="7" t="s">
        <v>5</v>
      </c>
      <c r="D836" s="16">
        <v>0</v>
      </c>
      <c r="E836" s="16">
        <v>0</v>
      </c>
      <c r="F836" s="22">
        <f t="shared" si="464"/>
        <v>0</v>
      </c>
      <c r="G836" s="22"/>
      <c r="H836" s="22"/>
      <c r="I836" s="21"/>
      <c r="J836" s="22"/>
      <c r="K836" s="22">
        <f t="shared" si="466"/>
        <v>0</v>
      </c>
      <c r="L836" s="22"/>
      <c r="M836" s="22"/>
      <c r="N836" s="21"/>
      <c r="O836" s="22"/>
      <c r="Q836" s="5" t="s">
        <v>163</v>
      </c>
      <c r="R836" s="33">
        <f t="shared" si="468"/>
        <v>0</v>
      </c>
      <c r="S836" s="36">
        <f t="shared" si="457"/>
        <v>0</v>
      </c>
    </row>
    <row r="837" spans="1:19" ht="19.5" hidden="1" thickTop="1" thickBot="1" x14ac:dyDescent="0.3">
      <c r="A837" s="3" t="str">
        <f t="shared" ref="A837:A900" si="484">IF((D837+F837+G837+H837+J837+I837)&gt;0,"a","b")</f>
        <v>b</v>
      </c>
      <c r="B837" s="1" t="s">
        <v>1</v>
      </c>
      <c r="C837" s="7" t="s">
        <v>6</v>
      </c>
      <c r="D837" s="16">
        <v>0</v>
      </c>
      <c r="E837" s="16">
        <v>0</v>
      </c>
      <c r="F837" s="22">
        <f t="shared" si="464"/>
        <v>0</v>
      </c>
      <c r="G837" s="22"/>
      <c r="H837" s="22"/>
      <c r="I837" s="21"/>
      <c r="J837" s="22"/>
      <c r="K837" s="22">
        <f t="shared" si="466"/>
        <v>0</v>
      </c>
      <c r="L837" s="22"/>
      <c r="M837" s="22"/>
      <c r="N837" s="21"/>
      <c r="O837" s="22"/>
      <c r="Q837" s="5" t="s">
        <v>163</v>
      </c>
      <c r="R837" s="33">
        <f t="shared" si="468"/>
        <v>0</v>
      </c>
      <c r="S837" s="36">
        <f t="shared" ref="S837:S900" si="485">E837-K837</f>
        <v>0</v>
      </c>
    </row>
    <row r="838" spans="1:19" ht="19.5" hidden="1" thickTop="1" thickBot="1" x14ac:dyDescent="0.3">
      <c r="A838" s="3" t="str">
        <f t="shared" si="484"/>
        <v>b</v>
      </c>
      <c r="B838" s="1" t="s">
        <v>1</v>
      </c>
      <c r="C838" s="7" t="s">
        <v>7</v>
      </c>
      <c r="D838" s="16">
        <v>0</v>
      </c>
      <c r="E838" s="16">
        <v>0</v>
      </c>
      <c r="F838" s="22">
        <f t="shared" si="464"/>
        <v>0</v>
      </c>
      <c r="G838" s="22"/>
      <c r="H838" s="22"/>
      <c r="I838" s="21"/>
      <c r="J838" s="22"/>
      <c r="K838" s="22">
        <f t="shared" si="466"/>
        <v>0</v>
      </c>
      <c r="L838" s="22"/>
      <c r="M838" s="22"/>
      <c r="N838" s="21"/>
      <c r="O838" s="22"/>
      <c r="Q838" s="5" t="s">
        <v>163</v>
      </c>
      <c r="R838" s="33">
        <f t="shared" si="468"/>
        <v>0</v>
      </c>
      <c r="S838" s="36">
        <f t="shared" si="485"/>
        <v>0</v>
      </c>
    </row>
    <row r="839" spans="1:19" ht="19.5" thickTop="1" thickBot="1" x14ac:dyDescent="0.3">
      <c r="A839" s="3" t="str">
        <f t="shared" si="484"/>
        <v>a</v>
      </c>
      <c r="B839" s="1" t="s">
        <v>1</v>
      </c>
      <c r="C839" s="7" t="s">
        <v>8</v>
      </c>
      <c r="D839" s="16">
        <v>15000000</v>
      </c>
      <c r="E839" s="16">
        <v>0</v>
      </c>
      <c r="F839" s="22">
        <f t="shared" si="464"/>
        <v>15000000</v>
      </c>
      <c r="G839" s="22">
        <v>4000000</v>
      </c>
      <c r="H839" s="22">
        <v>4000000</v>
      </c>
      <c r="I839" s="22">
        <v>4000000</v>
      </c>
      <c r="J839" s="22">
        <v>3000000</v>
      </c>
      <c r="K839" s="22">
        <f t="shared" si="466"/>
        <v>0</v>
      </c>
      <c r="L839" s="22"/>
      <c r="M839" s="22"/>
      <c r="N839" s="21"/>
      <c r="O839" s="22"/>
      <c r="Q839" s="5" t="s">
        <v>163</v>
      </c>
      <c r="R839" s="33">
        <f t="shared" si="468"/>
        <v>0</v>
      </c>
      <c r="S839" s="36">
        <f t="shared" si="485"/>
        <v>0</v>
      </c>
    </row>
    <row r="840" spans="1:19" ht="19.5" hidden="1" thickTop="1" thickBot="1" x14ac:dyDescent="0.3">
      <c r="A840" s="3" t="str">
        <f t="shared" si="484"/>
        <v>b</v>
      </c>
      <c r="B840" s="1" t="s">
        <v>1</v>
      </c>
      <c r="C840" s="7" t="s">
        <v>9</v>
      </c>
      <c r="D840" s="16">
        <v>0</v>
      </c>
      <c r="E840" s="16">
        <v>0</v>
      </c>
      <c r="F840" s="22">
        <f t="shared" si="464"/>
        <v>0</v>
      </c>
      <c r="G840" s="22"/>
      <c r="H840" s="22"/>
      <c r="I840" s="21"/>
      <c r="J840" s="22"/>
      <c r="K840" s="22">
        <f t="shared" si="466"/>
        <v>0</v>
      </c>
      <c r="L840" s="22"/>
      <c r="M840" s="22"/>
      <c r="N840" s="21"/>
      <c r="O840" s="22"/>
      <c r="Q840" s="5" t="s">
        <v>163</v>
      </c>
      <c r="R840" s="33">
        <f t="shared" si="468"/>
        <v>0</v>
      </c>
      <c r="S840" s="36">
        <f t="shared" si="485"/>
        <v>0</v>
      </c>
    </row>
    <row r="841" spans="1:19" ht="19.5" hidden="1" thickTop="1" thickBot="1" x14ac:dyDescent="0.3">
      <c r="A841" s="3" t="str">
        <f t="shared" si="484"/>
        <v>b</v>
      </c>
      <c r="B841" s="1" t="s">
        <v>1</v>
      </c>
      <c r="C841" s="7" t="s">
        <v>10</v>
      </c>
      <c r="D841" s="16">
        <v>0</v>
      </c>
      <c r="E841" s="16">
        <v>0</v>
      </c>
      <c r="F841" s="22">
        <f t="shared" si="464"/>
        <v>0</v>
      </c>
      <c r="G841" s="22"/>
      <c r="H841" s="22"/>
      <c r="I841" s="21"/>
      <c r="J841" s="22"/>
      <c r="K841" s="22">
        <f t="shared" si="466"/>
        <v>0</v>
      </c>
      <c r="L841" s="22"/>
      <c r="M841" s="22"/>
      <c r="N841" s="21"/>
      <c r="O841" s="22"/>
      <c r="Q841" s="5" t="s">
        <v>163</v>
      </c>
      <c r="R841" s="33">
        <f t="shared" si="468"/>
        <v>0</v>
      </c>
      <c r="S841" s="36">
        <f t="shared" si="485"/>
        <v>0</v>
      </c>
    </row>
    <row r="842" spans="1:19" ht="19.5" hidden="1" thickTop="1" thickBot="1" x14ac:dyDescent="0.3">
      <c r="A842" s="3" t="str">
        <f t="shared" si="484"/>
        <v>b</v>
      </c>
      <c r="B842" s="1" t="s">
        <v>1</v>
      </c>
      <c r="C842" s="7" t="s">
        <v>11</v>
      </c>
      <c r="D842" s="16">
        <v>0</v>
      </c>
      <c r="E842" s="16">
        <v>0</v>
      </c>
      <c r="F842" s="22">
        <f t="shared" si="464"/>
        <v>0</v>
      </c>
      <c r="G842" s="22"/>
      <c r="H842" s="22"/>
      <c r="I842" s="21"/>
      <c r="J842" s="22"/>
      <c r="K842" s="22">
        <f t="shared" si="466"/>
        <v>0</v>
      </c>
      <c r="L842" s="22"/>
      <c r="M842" s="22"/>
      <c r="N842" s="21"/>
      <c r="O842" s="22"/>
      <c r="Q842" s="5" t="s">
        <v>163</v>
      </c>
      <c r="R842" s="33">
        <f t="shared" si="468"/>
        <v>0</v>
      </c>
      <c r="S842" s="36">
        <f t="shared" si="485"/>
        <v>0</v>
      </c>
    </row>
    <row r="843" spans="1:19" ht="19.5" hidden="1" thickTop="1" thickBot="1" x14ac:dyDescent="0.3">
      <c r="A843" s="3" t="str">
        <f t="shared" si="484"/>
        <v>b</v>
      </c>
      <c r="B843" s="1" t="s">
        <v>1</v>
      </c>
      <c r="C843" s="7" t="s">
        <v>12</v>
      </c>
      <c r="D843" s="16">
        <v>0</v>
      </c>
      <c r="E843" s="16">
        <v>0</v>
      </c>
      <c r="F843" s="22">
        <f t="shared" si="464"/>
        <v>0</v>
      </c>
      <c r="G843" s="22"/>
      <c r="H843" s="22"/>
      <c r="I843" s="21"/>
      <c r="J843" s="22"/>
      <c r="K843" s="22">
        <f t="shared" si="466"/>
        <v>0</v>
      </c>
      <c r="L843" s="22"/>
      <c r="M843" s="22"/>
      <c r="N843" s="21"/>
      <c r="O843" s="22"/>
      <c r="Q843" s="5" t="s">
        <v>163</v>
      </c>
      <c r="R843" s="33">
        <f t="shared" si="468"/>
        <v>0</v>
      </c>
      <c r="S843" s="36">
        <f t="shared" si="485"/>
        <v>0</v>
      </c>
    </row>
    <row r="844" spans="1:19" ht="19.5" thickTop="1" thickBot="1" x14ac:dyDescent="0.3">
      <c r="A844" s="3" t="str">
        <f t="shared" si="484"/>
        <v>a</v>
      </c>
      <c r="B844" s="1" t="s">
        <v>122</v>
      </c>
      <c r="C844" s="9" t="s">
        <v>123</v>
      </c>
      <c r="D844" s="14">
        <f>D845+D853+D854+D855</f>
        <v>8100000</v>
      </c>
      <c r="E844" s="14">
        <f>E845+E853+E854+E855</f>
        <v>0</v>
      </c>
      <c r="F844" s="19">
        <f t="shared" si="464"/>
        <v>8100000</v>
      </c>
      <c r="G844" s="19">
        <f t="shared" ref="G844:J844" si="486">G845+G853+G854+G855</f>
        <v>2726000</v>
      </c>
      <c r="H844" s="19">
        <f t="shared" si="486"/>
        <v>2339000</v>
      </c>
      <c r="I844" s="19">
        <f t="shared" si="486"/>
        <v>2501000</v>
      </c>
      <c r="J844" s="19">
        <f t="shared" si="486"/>
        <v>534000</v>
      </c>
      <c r="K844" s="19">
        <f t="shared" si="466"/>
        <v>0</v>
      </c>
      <c r="L844" s="19">
        <f t="shared" ref="L844:O844" si="487">L845+L853+L854+L855</f>
        <v>0</v>
      </c>
      <c r="M844" s="19">
        <f t="shared" si="487"/>
        <v>0</v>
      </c>
      <c r="N844" s="19">
        <f t="shared" si="487"/>
        <v>0</v>
      </c>
      <c r="O844" s="19">
        <f t="shared" si="487"/>
        <v>0</v>
      </c>
      <c r="P844" s="5" t="s">
        <v>159</v>
      </c>
      <c r="Q844" s="5" t="s">
        <v>163</v>
      </c>
      <c r="R844" s="33">
        <f t="shared" si="468"/>
        <v>0</v>
      </c>
      <c r="S844" s="36">
        <f t="shared" si="485"/>
        <v>0</v>
      </c>
    </row>
    <row r="845" spans="1:19" ht="19.5" thickTop="1" thickBot="1" x14ac:dyDescent="0.3">
      <c r="A845" s="3" t="str">
        <f t="shared" si="484"/>
        <v>a</v>
      </c>
      <c r="B845" s="1" t="s">
        <v>1</v>
      </c>
      <c r="C845" s="7" t="s">
        <v>2</v>
      </c>
      <c r="D845" s="15">
        <f>D846+D847+D848+D849+D850+D851+D852</f>
        <v>8100000</v>
      </c>
      <c r="E845" s="15">
        <f>E846+E847+E848+E849+E850+E851+E852</f>
        <v>0</v>
      </c>
      <c r="F845" s="20">
        <f t="shared" si="464"/>
        <v>8100000</v>
      </c>
      <c r="G845" s="20">
        <f t="shared" ref="G845:J845" si="488">G846+G847+G848+G849+G850+G851+G852</f>
        <v>2726000</v>
      </c>
      <c r="H845" s="20">
        <f t="shared" si="488"/>
        <v>2339000</v>
      </c>
      <c r="I845" s="20">
        <f t="shared" si="488"/>
        <v>2501000</v>
      </c>
      <c r="J845" s="20">
        <f t="shared" si="488"/>
        <v>534000</v>
      </c>
      <c r="K845" s="20">
        <f t="shared" si="466"/>
        <v>0</v>
      </c>
      <c r="L845" s="20">
        <f t="shared" ref="L845:O845" si="489">L846+L847+L848+L849+L850+L851+L852</f>
        <v>0</v>
      </c>
      <c r="M845" s="20">
        <f t="shared" si="489"/>
        <v>0</v>
      </c>
      <c r="N845" s="20">
        <f t="shared" si="489"/>
        <v>0</v>
      </c>
      <c r="O845" s="20">
        <f t="shared" si="489"/>
        <v>0</v>
      </c>
      <c r="P845" s="5" t="s">
        <v>159</v>
      </c>
      <c r="Q845" s="5" t="s">
        <v>163</v>
      </c>
      <c r="R845" s="33">
        <f t="shared" si="468"/>
        <v>0</v>
      </c>
      <c r="S845" s="36">
        <f t="shared" si="485"/>
        <v>0</v>
      </c>
    </row>
    <row r="846" spans="1:19" ht="19.5" hidden="1" thickTop="1" thickBot="1" x14ac:dyDescent="0.3">
      <c r="A846" s="3" t="str">
        <f t="shared" si="484"/>
        <v>b</v>
      </c>
      <c r="B846" s="1" t="s">
        <v>1</v>
      </c>
      <c r="C846" s="7" t="s">
        <v>3</v>
      </c>
      <c r="D846" s="16">
        <v>0</v>
      </c>
      <c r="E846" s="16">
        <v>0</v>
      </c>
      <c r="F846" s="22">
        <f t="shared" si="464"/>
        <v>0</v>
      </c>
      <c r="G846" s="22"/>
      <c r="H846" s="22"/>
      <c r="I846" s="21"/>
      <c r="J846" s="22"/>
      <c r="K846" s="22">
        <f t="shared" si="466"/>
        <v>0</v>
      </c>
      <c r="L846" s="22"/>
      <c r="M846" s="22"/>
      <c r="N846" s="21"/>
      <c r="O846" s="22"/>
      <c r="Q846" s="5" t="s">
        <v>163</v>
      </c>
      <c r="R846" s="33">
        <f t="shared" si="468"/>
        <v>0</v>
      </c>
      <c r="S846" s="36">
        <f t="shared" si="485"/>
        <v>0</v>
      </c>
    </row>
    <row r="847" spans="1:19" ht="19.5" thickTop="1" thickBot="1" x14ac:dyDescent="0.3">
      <c r="A847" s="3" t="str">
        <f t="shared" si="484"/>
        <v>a</v>
      </c>
      <c r="B847" s="1" t="s">
        <v>1</v>
      </c>
      <c r="C847" s="7" t="s">
        <v>4</v>
      </c>
      <c r="D847" s="16">
        <v>245000</v>
      </c>
      <c r="E847" s="16">
        <v>0</v>
      </c>
      <c r="F847" s="22">
        <f t="shared" si="464"/>
        <v>245000</v>
      </c>
      <c r="G847" s="22">
        <v>51000</v>
      </c>
      <c r="H847" s="22">
        <v>51000</v>
      </c>
      <c r="I847" s="22">
        <v>51000</v>
      </c>
      <c r="J847" s="22">
        <f>41000+51000</f>
        <v>92000</v>
      </c>
      <c r="K847" s="22">
        <f t="shared" si="466"/>
        <v>0</v>
      </c>
      <c r="L847" s="22"/>
      <c r="M847" s="22"/>
      <c r="N847" s="22"/>
      <c r="O847" s="22"/>
      <c r="Q847" s="5" t="s">
        <v>163</v>
      </c>
      <c r="R847" s="33">
        <f t="shared" si="468"/>
        <v>0</v>
      </c>
      <c r="S847" s="36">
        <f t="shared" si="485"/>
        <v>0</v>
      </c>
    </row>
    <row r="848" spans="1:19" ht="19.5" hidden="1" thickTop="1" thickBot="1" x14ac:dyDescent="0.3">
      <c r="A848" s="3" t="str">
        <f t="shared" si="484"/>
        <v>b</v>
      </c>
      <c r="B848" s="1" t="s">
        <v>1</v>
      </c>
      <c r="C848" s="7" t="s">
        <v>5</v>
      </c>
      <c r="D848" s="16">
        <v>0</v>
      </c>
      <c r="E848" s="16">
        <v>0</v>
      </c>
      <c r="F848" s="22">
        <f t="shared" si="464"/>
        <v>0</v>
      </c>
      <c r="G848" s="22"/>
      <c r="H848" s="22"/>
      <c r="I848" s="21"/>
      <c r="J848" s="22"/>
      <c r="K848" s="22">
        <f t="shared" si="466"/>
        <v>0</v>
      </c>
      <c r="L848" s="22"/>
      <c r="M848" s="22"/>
      <c r="N848" s="21"/>
      <c r="O848" s="22"/>
      <c r="Q848" s="5" t="s">
        <v>163</v>
      </c>
      <c r="R848" s="33">
        <f t="shared" si="468"/>
        <v>0</v>
      </c>
      <c r="S848" s="36">
        <f t="shared" si="485"/>
        <v>0</v>
      </c>
    </row>
    <row r="849" spans="1:19" ht="19.5" hidden="1" thickTop="1" thickBot="1" x14ac:dyDescent="0.3">
      <c r="A849" s="3" t="str">
        <f t="shared" si="484"/>
        <v>b</v>
      </c>
      <c r="B849" s="1" t="s">
        <v>1</v>
      </c>
      <c r="C849" s="7" t="s">
        <v>6</v>
      </c>
      <c r="D849" s="16">
        <v>0</v>
      </c>
      <c r="E849" s="16">
        <v>0</v>
      </c>
      <c r="F849" s="22">
        <f t="shared" si="464"/>
        <v>0</v>
      </c>
      <c r="G849" s="22"/>
      <c r="H849" s="22"/>
      <c r="I849" s="21"/>
      <c r="J849" s="22"/>
      <c r="K849" s="22">
        <f t="shared" si="466"/>
        <v>0</v>
      </c>
      <c r="L849" s="22"/>
      <c r="M849" s="22"/>
      <c r="N849" s="21"/>
      <c r="O849" s="22"/>
      <c r="Q849" s="5" t="s">
        <v>163</v>
      </c>
      <c r="R849" s="33">
        <f t="shared" si="468"/>
        <v>0</v>
      </c>
      <c r="S849" s="36">
        <f t="shared" si="485"/>
        <v>0</v>
      </c>
    </row>
    <row r="850" spans="1:19" ht="19.5" hidden="1" thickTop="1" thickBot="1" x14ac:dyDescent="0.3">
      <c r="A850" s="3" t="str">
        <f t="shared" si="484"/>
        <v>b</v>
      </c>
      <c r="B850" s="1" t="s">
        <v>1</v>
      </c>
      <c r="C850" s="7" t="s">
        <v>7</v>
      </c>
      <c r="D850" s="16">
        <v>0</v>
      </c>
      <c r="E850" s="16">
        <v>0</v>
      </c>
      <c r="F850" s="22">
        <f t="shared" si="464"/>
        <v>0</v>
      </c>
      <c r="G850" s="22"/>
      <c r="H850" s="22"/>
      <c r="I850" s="21"/>
      <c r="J850" s="22"/>
      <c r="K850" s="22">
        <f t="shared" si="466"/>
        <v>0</v>
      </c>
      <c r="L850" s="22"/>
      <c r="M850" s="22"/>
      <c r="N850" s="21"/>
      <c r="O850" s="22"/>
      <c r="Q850" s="5" t="s">
        <v>163</v>
      </c>
      <c r="R850" s="33">
        <f t="shared" si="468"/>
        <v>0</v>
      </c>
      <c r="S850" s="36">
        <f t="shared" si="485"/>
        <v>0</v>
      </c>
    </row>
    <row r="851" spans="1:19" ht="30" customHeight="1" thickTop="1" thickBot="1" x14ac:dyDescent="0.3">
      <c r="A851" s="3" t="str">
        <f t="shared" si="484"/>
        <v>a</v>
      </c>
      <c r="B851" s="1" t="s">
        <v>1</v>
      </c>
      <c r="C851" s="7" t="s">
        <v>8</v>
      </c>
      <c r="D851" s="16">
        <v>7855000</v>
      </c>
      <c r="E851" s="16">
        <v>0</v>
      </c>
      <c r="F851" s="22">
        <f t="shared" si="464"/>
        <v>7855000</v>
      </c>
      <c r="G851" s="22">
        <f>2255000+420000</f>
        <v>2675000</v>
      </c>
      <c r="H851" s="22">
        <f>1868000+420000</f>
        <v>2288000</v>
      </c>
      <c r="I851" s="22">
        <f>2030000+420000</f>
        <v>2450000</v>
      </c>
      <c r="J851" s="22">
        <f>1662500+420000-1640500</f>
        <v>442000</v>
      </c>
      <c r="K851" s="22">
        <f t="shared" si="466"/>
        <v>0</v>
      </c>
      <c r="L851" s="22"/>
      <c r="M851" s="22"/>
      <c r="N851" s="21"/>
      <c r="O851" s="22"/>
      <c r="Q851" s="5" t="s">
        <v>163</v>
      </c>
      <c r="R851" s="33">
        <f t="shared" si="468"/>
        <v>0</v>
      </c>
      <c r="S851" s="36">
        <f t="shared" si="485"/>
        <v>0</v>
      </c>
    </row>
    <row r="852" spans="1:19" ht="19.5" hidden="1" thickTop="1" thickBot="1" x14ac:dyDescent="0.3">
      <c r="A852" s="3" t="str">
        <f t="shared" si="484"/>
        <v>b</v>
      </c>
      <c r="B852" s="1" t="s">
        <v>1</v>
      </c>
      <c r="C852" s="7" t="s">
        <v>9</v>
      </c>
      <c r="D852" s="16">
        <v>0</v>
      </c>
      <c r="E852" s="16">
        <v>0</v>
      </c>
      <c r="F852" s="22">
        <f t="shared" si="464"/>
        <v>0</v>
      </c>
      <c r="G852" s="22"/>
      <c r="H852" s="22"/>
      <c r="I852" s="21"/>
      <c r="J852" s="22"/>
      <c r="K852" s="22">
        <f t="shared" si="466"/>
        <v>0</v>
      </c>
      <c r="L852" s="22"/>
      <c r="M852" s="22"/>
      <c r="N852" s="21"/>
      <c r="O852" s="22"/>
      <c r="Q852" s="5" t="s">
        <v>163</v>
      </c>
      <c r="R852" s="33">
        <f t="shared" si="468"/>
        <v>0</v>
      </c>
      <c r="S852" s="36">
        <f t="shared" si="485"/>
        <v>0</v>
      </c>
    </row>
    <row r="853" spans="1:19" ht="19.5" hidden="1" thickTop="1" thickBot="1" x14ac:dyDescent="0.3">
      <c r="A853" s="3" t="str">
        <f t="shared" si="484"/>
        <v>b</v>
      </c>
      <c r="B853" s="1" t="s">
        <v>1</v>
      </c>
      <c r="C853" s="7" t="s">
        <v>10</v>
      </c>
      <c r="D853" s="16">
        <v>0</v>
      </c>
      <c r="E853" s="16">
        <v>0</v>
      </c>
      <c r="F853" s="22">
        <f t="shared" si="464"/>
        <v>0</v>
      </c>
      <c r="G853" s="22"/>
      <c r="H853" s="22"/>
      <c r="I853" s="21"/>
      <c r="J853" s="22"/>
      <c r="K853" s="22">
        <f t="shared" si="466"/>
        <v>0</v>
      </c>
      <c r="L853" s="22"/>
      <c r="M853" s="22"/>
      <c r="N853" s="21"/>
      <c r="O853" s="22"/>
      <c r="Q853" s="5" t="s">
        <v>163</v>
      </c>
      <c r="R853" s="33">
        <f t="shared" si="468"/>
        <v>0</v>
      </c>
      <c r="S853" s="36">
        <f t="shared" si="485"/>
        <v>0</v>
      </c>
    </row>
    <row r="854" spans="1:19" ht="19.5" hidden="1" thickTop="1" thickBot="1" x14ac:dyDescent="0.3">
      <c r="A854" s="3" t="str">
        <f t="shared" si="484"/>
        <v>b</v>
      </c>
      <c r="B854" s="1" t="s">
        <v>1</v>
      </c>
      <c r="C854" s="7" t="s">
        <v>11</v>
      </c>
      <c r="D854" s="16">
        <v>0</v>
      </c>
      <c r="E854" s="16">
        <v>0</v>
      </c>
      <c r="F854" s="22">
        <f t="shared" si="464"/>
        <v>0</v>
      </c>
      <c r="G854" s="22"/>
      <c r="H854" s="22"/>
      <c r="I854" s="21"/>
      <c r="J854" s="22"/>
      <c r="K854" s="22">
        <f t="shared" si="466"/>
        <v>0</v>
      </c>
      <c r="L854" s="22"/>
      <c r="M854" s="22"/>
      <c r="N854" s="21"/>
      <c r="O854" s="22"/>
      <c r="Q854" s="5" t="s">
        <v>163</v>
      </c>
      <c r="R854" s="33">
        <f t="shared" si="468"/>
        <v>0</v>
      </c>
      <c r="S854" s="36">
        <f t="shared" si="485"/>
        <v>0</v>
      </c>
    </row>
    <row r="855" spans="1:19" ht="19.5" hidden="1" thickTop="1" thickBot="1" x14ac:dyDescent="0.3">
      <c r="A855" s="3" t="str">
        <f t="shared" si="484"/>
        <v>b</v>
      </c>
      <c r="B855" s="1" t="s">
        <v>1</v>
      </c>
      <c r="C855" s="7" t="s">
        <v>12</v>
      </c>
      <c r="D855" s="16">
        <v>0</v>
      </c>
      <c r="E855" s="16">
        <v>0</v>
      </c>
      <c r="F855" s="22">
        <f t="shared" si="464"/>
        <v>0</v>
      </c>
      <c r="G855" s="22"/>
      <c r="H855" s="22"/>
      <c r="I855" s="21"/>
      <c r="J855" s="22"/>
      <c r="K855" s="22">
        <f t="shared" si="466"/>
        <v>0</v>
      </c>
      <c r="L855" s="22"/>
      <c r="M855" s="22"/>
      <c r="N855" s="21"/>
      <c r="O855" s="22"/>
      <c r="Q855" s="5" t="s">
        <v>163</v>
      </c>
      <c r="R855" s="33">
        <f t="shared" si="468"/>
        <v>0</v>
      </c>
      <c r="S855" s="36">
        <f t="shared" si="485"/>
        <v>0</v>
      </c>
    </row>
    <row r="856" spans="1:19" ht="28.5" customHeight="1" thickTop="1" thickBot="1" x14ac:dyDescent="0.3">
      <c r="A856" s="3" t="str">
        <f t="shared" si="484"/>
        <v>a</v>
      </c>
      <c r="B856" s="8" t="s">
        <v>124</v>
      </c>
      <c r="C856" s="9" t="s">
        <v>125</v>
      </c>
      <c r="D856" s="14">
        <f>D857+D865+D866+D867</f>
        <v>2000000</v>
      </c>
      <c r="E856" s="14">
        <f>E857+E865+E866+E867</f>
        <v>0</v>
      </c>
      <c r="F856" s="19">
        <f t="shared" si="464"/>
        <v>2000000</v>
      </c>
      <c r="G856" s="19">
        <f t="shared" ref="G856:J856" si="490">G857+G865+G866+G867</f>
        <v>500000</v>
      </c>
      <c r="H856" s="19">
        <f t="shared" si="490"/>
        <v>500000</v>
      </c>
      <c r="I856" s="19">
        <f t="shared" si="490"/>
        <v>500000</v>
      </c>
      <c r="J856" s="19">
        <f t="shared" si="490"/>
        <v>500000</v>
      </c>
      <c r="K856" s="19">
        <f t="shared" si="466"/>
        <v>0</v>
      </c>
      <c r="L856" s="19">
        <f t="shared" ref="L856:O856" si="491">L857+L865+L866+L867</f>
        <v>0</v>
      </c>
      <c r="M856" s="19">
        <f t="shared" si="491"/>
        <v>0</v>
      </c>
      <c r="N856" s="19">
        <f t="shared" si="491"/>
        <v>0</v>
      </c>
      <c r="O856" s="19">
        <f t="shared" si="491"/>
        <v>0</v>
      </c>
      <c r="P856" s="5" t="s">
        <v>159</v>
      </c>
      <c r="Q856" s="5" t="s">
        <v>163</v>
      </c>
      <c r="R856" s="33">
        <f t="shared" si="468"/>
        <v>0</v>
      </c>
      <c r="S856" s="36">
        <f t="shared" si="485"/>
        <v>0</v>
      </c>
    </row>
    <row r="857" spans="1:19" ht="19.5" thickTop="1" thickBot="1" x14ac:dyDescent="0.3">
      <c r="A857" s="3" t="str">
        <f t="shared" si="484"/>
        <v>a</v>
      </c>
      <c r="B857" s="1" t="s">
        <v>1</v>
      </c>
      <c r="C857" s="7" t="s">
        <v>2</v>
      </c>
      <c r="D857" s="15">
        <f>D858+D859+D860+D861+D862+D863+D864</f>
        <v>2000000</v>
      </c>
      <c r="E857" s="15">
        <f>E858+E859+E860+E861+E862+E863+E864</f>
        <v>0</v>
      </c>
      <c r="F857" s="20">
        <f t="shared" si="464"/>
        <v>2000000</v>
      </c>
      <c r="G857" s="20">
        <f t="shared" ref="G857:J857" si="492">G858+G859+G860+G861+G862+G863+G864</f>
        <v>500000</v>
      </c>
      <c r="H857" s="20">
        <f t="shared" si="492"/>
        <v>500000</v>
      </c>
      <c r="I857" s="20">
        <f t="shared" si="492"/>
        <v>500000</v>
      </c>
      <c r="J857" s="20">
        <f t="shared" si="492"/>
        <v>500000</v>
      </c>
      <c r="K857" s="20">
        <f t="shared" si="466"/>
        <v>0</v>
      </c>
      <c r="L857" s="20">
        <f t="shared" ref="L857:O857" si="493">L858+L859+L860+L861+L862+L863+L864</f>
        <v>0</v>
      </c>
      <c r="M857" s="20">
        <f t="shared" si="493"/>
        <v>0</v>
      </c>
      <c r="N857" s="20">
        <f t="shared" si="493"/>
        <v>0</v>
      </c>
      <c r="O857" s="20">
        <f t="shared" si="493"/>
        <v>0</v>
      </c>
      <c r="P857" s="5" t="s">
        <v>159</v>
      </c>
      <c r="Q857" s="5" t="s">
        <v>163</v>
      </c>
      <c r="R857" s="33">
        <f t="shared" si="468"/>
        <v>0</v>
      </c>
      <c r="S857" s="36">
        <f t="shared" si="485"/>
        <v>0</v>
      </c>
    </row>
    <row r="858" spans="1:19" ht="19.5" hidden="1" thickTop="1" thickBot="1" x14ac:dyDescent="0.3">
      <c r="A858" s="3" t="str">
        <f t="shared" si="484"/>
        <v>b</v>
      </c>
      <c r="B858" s="1" t="s">
        <v>1</v>
      </c>
      <c r="C858" s="7" t="s">
        <v>3</v>
      </c>
      <c r="D858" s="16">
        <v>0</v>
      </c>
      <c r="E858" s="16">
        <v>0</v>
      </c>
      <c r="F858" s="22">
        <f t="shared" si="464"/>
        <v>0</v>
      </c>
      <c r="G858" s="22"/>
      <c r="H858" s="22"/>
      <c r="I858" s="21"/>
      <c r="J858" s="22"/>
      <c r="K858" s="22">
        <f t="shared" si="466"/>
        <v>0</v>
      </c>
      <c r="L858" s="22"/>
      <c r="M858" s="22"/>
      <c r="N858" s="21"/>
      <c r="O858" s="22"/>
      <c r="Q858" s="5" t="s">
        <v>163</v>
      </c>
      <c r="R858" s="33">
        <f t="shared" si="468"/>
        <v>0</v>
      </c>
      <c r="S858" s="36">
        <f t="shared" si="485"/>
        <v>0</v>
      </c>
    </row>
    <row r="859" spans="1:19" ht="19.5" hidden="1" thickTop="1" thickBot="1" x14ac:dyDescent="0.3">
      <c r="A859" s="3" t="str">
        <f t="shared" si="484"/>
        <v>b</v>
      </c>
      <c r="B859" s="1" t="s">
        <v>1</v>
      </c>
      <c r="C859" s="7" t="s">
        <v>4</v>
      </c>
      <c r="D859" s="16">
        <v>0</v>
      </c>
      <c r="E859" s="16">
        <v>0</v>
      </c>
      <c r="F859" s="22">
        <f t="shared" si="464"/>
        <v>0</v>
      </c>
      <c r="G859" s="22"/>
      <c r="H859" s="22"/>
      <c r="I859" s="21"/>
      <c r="J859" s="22"/>
      <c r="K859" s="22">
        <f t="shared" si="466"/>
        <v>0</v>
      </c>
      <c r="L859" s="22"/>
      <c r="M859" s="22"/>
      <c r="N859" s="21"/>
      <c r="O859" s="22"/>
      <c r="Q859" s="5" t="s">
        <v>163</v>
      </c>
      <c r="R859" s="33">
        <f t="shared" si="468"/>
        <v>0</v>
      </c>
      <c r="S859" s="36">
        <f t="shared" si="485"/>
        <v>0</v>
      </c>
    </row>
    <row r="860" spans="1:19" ht="19.5" hidden="1" thickTop="1" thickBot="1" x14ac:dyDescent="0.3">
      <c r="A860" s="3" t="str">
        <f t="shared" si="484"/>
        <v>b</v>
      </c>
      <c r="B860" s="1" t="s">
        <v>1</v>
      </c>
      <c r="C860" s="7" t="s">
        <v>5</v>
      </c>
      <c r="D860" s="16">
        <v>0</v>
      </c>
      <c r="E860" s="16">
        <v>0</v>
      </c>
      <c r="F860" s="22">
        <f t="shared" si="464"/>
        <v>0</v>
      </c>
      <c r="G860" s="22"/>
      <c r="H860" s="22"/>
      <c r="I860" s="21"/>
      <c r="J860" s="22"/>
      <c r="K860" s="22">
        <f t="shared" si="466"/>
        <v>0</v>
      </c>
      <c r="L860" s="22"/>
      <c r="M860" s="22"/>
      <c r="N860" s="21"/>
      <c r="O860" s="22"/>
      <c r="Q860" s="5" t="s">
        <v>163</v>
      </c>
      <c r="R860" s="33">
        <f t="shared" si="468"/>
        <v>0</v>
      </c>
      <c r="S860" s="36">
        <f t="shared" si="485"/>
        <v>0</v>
      </c>
    </row>
    <row r="861" spans="1:19" ht="19.5" hidden="1" thickTop="1" thickBot="1" x14ac:dyDescent="0.3">
      <c r="A861" s="3" t="str">
        <f t="shared" si="484"/>
        <v>b</v>
      </c>
      <c r="B861" s="1" t="s">
        <v>1</v>
      </c>
      <c r="C861" s="7" t="s">
        <v>6</v>
      </c>
      <c r="D861" s="16">
        <v>0</v>
      </c>
      <c r="E861" s="16">
        <v>0</v>
      </c>
      <c r="F861" s="22">
        <f t="shared" si="464"/>
        <v>0</v>
      </c>
      <c r="G861" s="22"/>
      <c r="H861" s="22"/>
      <c r="I861" s="21"/>
      <c r="J861" s="22"/>
      <c r="K861" s="22">
        <f t="shared" si="466"/>
        <v>0</v>
      </c>
      <c r="L861" s="22"/>
      <c r="M861" s="22"/>
      <c r="N861" s="21"/>
      <c r="O861" s="22"/>
      <c r="Q861" s="5" t="s">
        <v>163</v>
      </c>
      <c r="R861" s="33">
        <f t="shared" si="468"/>
        <v>0</v>
      </c>
      <c r="S861" s="36">
        <f t="shared" si="485"/>
        <v>0</v>
      </c>
    </row>
    <row r="862" spans="1:19" ht="19.5" hidden="1" thickTop="1" thickBot="1" x14ac:dyDescent="0.3">
      <c r="A862" s="3" t="str">
        <f t="shared" si="484"/>
        <v>b</v>
      </c>
      <c r="B862" s="1" t="s">
        <v>1</v>
      </c>
      <c r="C862" s="7" t="s">
        <v>7</v>
      </c>
      <c r="D862" s="16">
        <v>0</v>
      </c>
      <c r="E862" s="16">
        <v>0</v>
      </c>
      <c r="F862" s="22">
        <f t="shared" si="464"/>
        <v>0</v>
      </c>
      <c r="G862" s="22"/>
      <c r="H862" s="22"/>
      <c r="I862" s="21"/>
      <c r="J862" s="22"/>
      <c r="K862" s="22">
        <f t="shared" si="466"/>
        <v>0</v>
      </c>
      <c r="L862" s="22"/>
      <c r="M862" s="22"/>
      <c r="N862" s="21"/>
      <c r="O862" s="22"/>
      <c r="Q862" s="5" t="s">
        <v>163</v>
      </c>
      <c r="R862" s="33">
        <f t="shared" si="468"/>
        <v>0</v>
      </c>
      <c r="S862" s="36">
        <f t="shared" si="485"/>
        <v>0</v>
      </c>
    </row>
    <row r="863" spans="1:19" ht="19.5" thickTop="1" thickBot="1" x14ac:dyDescent="0.3">
      <c r="A863" s="3" t="str">
        <f t="shared" si="484"/>
        <v>a</v>
      </c>
      <c r="B863" s="1" t="s">
        <v>1</v>
      </c>
      <c r="C863" s="7" t="s">
        <v>8</v>
      </c>
      <c r="D863" s="16">
        <v>2000000</v>
      </c>
      <c r="E863" s="16">
        <v>0</v>
      </c>
      <c r="F863" s="22">
        <f t="shared" si="464"/>
        <v>2000000</v>
      </c>
      <c r="G863" s="22">
        <v>500000</v>
      </c>
      <c r="H863" s="22">
        <v>500000</v>
      </c>
      <c r="I863" s="22">
        <v>500000</v>
      </c>
      <c r="J863" s="22">
        <v>500000</v>
      </c>
      <c r="K863" s="22">
        <f t="shared" si="466"/>
        <v>0</v>
      </c>
      <c r="L863" s="22"/>
      <c r="M863" s="22"/>
      <c r="N863" s="22"/>
      <c r="O863" s="22"/>
      <c r="Q863" s="5" t="s">
        <v>163</v>
      </c>
      <c r="R863" s="33">
        <f t="shared" si="468"/>
        <v>0</v>
      </c>
      <c r="S863" s="36">
        <f t="shared" si="485"/>
        <v>0</v>
      </c>
    </row>
    <row r="864" spans="1:19" ht="19.5" hidden="1" thickTop="1" thickBot="1" x14ac:dyDescent="0.3">
      <c r="A864" s="3" t="str">
        <f t="shared" si="484"/>
        <v>b</v>
      </c>
      <c r="B864" s="1" t="s">
        <v>1</v>
      </c>
      <c r="C864" s="7" t="s">
        <v>9</v>
      </c>
      <c r="D864" s="16">
        <v>0</v>
      </c>
      <c r="E864" s="16">
        <v>0</v>
      </c>
      <c r="F864" s="22">
        <f t="shared" si="464"/>
        <v>0</v>
      </c>
      <c r="G864" s="22"/>
      <c r="H864" s="22"/>
      <c r="I864" s="21"/>
      <c r="J864" s="22"/>
      <c r="K864" s="22">
        <f t="shared" si="466"/>
        <v>0</v>
      </c>
      <c r="L864" s="22"/>
      <c r="M864" s="22"/>
      <c r="N864" s="21"/>
      <c r="O864" s="22"/>
      <c r="Q864" s="5" t="s">
        <v>163</v>
      </c>
      <c r="R864" s="33">
        <f t="shared" si="468"/>
        <v>0</v>
      </c>
      <c r="S864" s="36">
        <f t="shared" si="485"/>
        <v>0</v>
      </c>
    </row>
    <row r="865" spans="1:19" ht="19.5" hidden="1" thickTop="1" thickBot="1" x14ac:dyDescent="0.3">
      <c r="A865" s="3" t="str">
        <f t="shared" si="484"/>
        <v>b</v>
      </c>
      <c r="B865" s="1" t="s">
        <v>1</v>
      </c>
      <c r="C865" s="7" t="s">
        <v>10</v>
      </c>
      <c r="D865" s="16">
        <v>0</v>
      </c>
      <c r="E865" s="16">
        <v>0</v>
      </c>
      <c r="F865" s="22">
        <f t="shared" si="464"/>
        <v>0</v>
      </c>
      <c r="G865" s="22"/>
      <c r="H865" s="22"/>
      <c r="I865" s="21"/>
      <c r="J865" s="22"/>
      <c r="K865" s="22">
        <f t="shared" si="466"/>
        <v>0</v>
      </c>
      <c r="L865" s="22"/>
      <c r="M865" s="22"/>
      <c r="N865" s="21"/>
      <c r="O865" s="22"/>
      <c r="Q865" s="5" t="s">
        <v>163</v>
      </c>
      <c r="R865" s="33">
        <f t="shared" si="468"/>
        <v>0</v>
      </c>
      <c r="S865" s="36">
        <f t="shared" si="485"/>
        <v>0</v>
      </c>
    </row>
    <row r="866" spans="1:19" ht="19.5" hidden="1" thickTop="1" thickBot="1" x14ac:dyDescent="0.3">
      <c r="A866" s="3" t="str">
        <f t="shared" si="484"/>
        <v>b</v>
      </c>
      <c r="B866" s="1" t="s">
        <v>1</v>
      </c>
      <c r="C866" s="7" t="s">
        <v>11</v>
      </c>
      <c r="D866" s="16">
        <v>0</v>
      </c>
      <c r="E866" s="16">
        <v>0</v>
      </c>
      <c r="F866" s="22">
        <f t="shared" si="464"/>
        <v>0</v>
      </c>
      <c r="G866" s="22"/>
      <c r="H866" s="22"/>
      <c r="I866" s="21"/>
      <c r="J866" s="22"/>
      <c r="K866" s="22">
        <f t="shared" si="466"/>
        <v>0</v>
      </c>
      <c r="L866" s="22"/>
      <c r="M866" s="22"/>
      <c r="N866" s="21"/>
      <c r="O866" s="22"/>
      <c r="Q866" s="5" t="s">
        <v>163</v>
      </c>
      <c r="R866" s="33">
        <f t="shared" si="468"/>
        <v>0</v>
      </c>
      <c r="S866" s="36">
        <f t="shared" si="485"/>
        <v>0</v>
      </c>
    </row>
    <row r="867" spans="1:19" ht="19.5" hidden="1" thickTop="1" thickBot="1" x14ac:dyDescent="0.3">
      <c r="A867" s="3" t="str">
        <f t="shared" si="484"/>
        <v>b</v>
      </c>
      <c r="B867" s="1" t="s">
        <v>1</v>
      </c>
      <c r="C867" s="7" t="s">
        <v>12</v>
      </c>
      <c r="D867" s="16">
        <v>0</v>
      </c>
      <c r="E867" s="16">
        <v>0</v>
      </c>
      <c r="F867" s="22">
        <f t="shared" si="464"/>
        <v>0</v>
      </c>
      <c r="G867" s="22"/>
      <c r="H867" s="22"/>
      <c r="I867" s="21"/>
      <c r="J867" s="22"/>
      <c r="K867" s="22">
        <f t="shared" si="466"/>
        <v>0</v>
      </c>
      <c r="L867" s="22"/>
      <c r="M867" s="22"/>
      <c r="N867" s="21"/>
      <c r="O867" s="22"/>
      <c r="Q867" s="5" t="s">
        <v>163</v>
      </c>
      <c r="R867" s="33">
        <f t="shared" si="468"/>
        <v>0</v>
      </c>
      <c r="S867" s="36">
        <f t="shared" si="485"/>
        <v>0</v>
      </c>
    </row>
    <row r="868" spans="1:19" ht="31.5" thickTop="1" thickBot="1" x14ac:dyDescent="0.3">
      <c r="A868" s="3" t="str">
        <f t="shared" si="484"/>
        <v>a</v>
      </c>
      <c r="B868" s="8" t="s">
        <v>126</v>
      </c>
      <c r="C868" s="9" t="s">
        <v>127</v>
      </c>
      <c r="D868" s="14">
        <f>D869+D877+D878+D879</f>
        <v>32000000</v>
      </c>
      <c r="E868" s="14">
        <f>E869+E877+E878+E879</f>
        <v>0</v>
      </c>
      <c r="F868" s="19">
        <f t="shared" si="464"/>
        <v>32000000</v>
      </c>
      <c r="G868" s="19">
        <f t="shared" ref="G868:J868" si="494">G869+G877+G878+G879</f>
        <v>8188000</v>
      </c>
      <c r="H868" s="19">
        <f t="shared" si="494"/>
        <v>5014800</v>
      </c>
      <c r="I868" s="19">
        <f t="shared" si="494"/>
        <v>9207000</v>
      </c>
      <c r="J868" s="19">
        <f t="shared" si="494"/>
        <v>9590200</v>
      </c>
      <c r="K868" s="19">
        <f t="shared" si="466"/>
        <v>0</v>
      </c>
      <c r="L868" s="19">
        <f t="shared" ref="L868:O868" si="495">L869+L877+L878+L879</f>
        <v>0</v>
      </c>
      <c r="M868" s="19">
        <f t="shared" si="495"/>
        <v>0</v>
      </c>
      <c r="N868" s="19">
        <f t="shared" si="495"/>
        <v>0</v>
      </c>
      <c r="O868" s="19">
        <f t="shared" si="495"/>
        <v>0</v>
      </c>
      <c r="P868" s="5" t="s">
        <v>159</v>
      </c>
      <c r="Q868" s="5" t="s">
        <v>169</v>
      </c>
      <c r="R868" s="33">
        <f t="shared" si="468"/>
        <v>0</v>
      </c>
      <c r="S868" s="36">
        <f t="shared" si="485"/>
        <v>0</v>
      </c>
    </row>
    <row r="869" spans="1:19" ht="19.5" thickTop="1" thickBot="1" x14ac:dyDescent="0.3">
      <c r="A869" s="3" t="str">
        <f t="shared" si="484"/>
        <v>a</v>
      </c>
      <c r="B869" s="1" t="s">
        <v>1</v>
      </c>
      <c r="C869" s="7" t="s">
        <v>2</v>
      </c>
      <c r="D869" s="15">
        <f>D870+D871+D872+D873+D874+D875+D876</f>
        <v>32000000</v>
      </c>
      <c r="E869" s="15">
        <f>E870+E871+E872+E873+E874+E875+E876</f>
        <v>0</v>
      </c>
      <c r="F869" s="20">
        <f t="shared" si="464"/>
        <v>32000000</v>
      </c>
      <c r="G869" s="20">
        <f t="shared" ref="G869:J869" si="496">G870+G871+G872+G873+G874+G875+G876</f>
        <v>8188000</v>
      </c>
      <c r="H869" s="20">
        <f t="shared" si="496"/>
        <v>5014800</v>
      </c>
      <c r="I869" s="20">
        <f t="shared" si="496"/>
        <v>9207000</v>
      </c>
      <c r="J869" s="20">
        <f t="shared" si="496"/>
        <v>9590200</v>
      </c>
      <c r="K869" s="20">
        <f t="shared" si="466"/>
        <v>0</v>
      </c>
      <c r="L869" s="20">
        <f t="shared" ref="L869:O869" si="497">L870+L871+L872+L873+L874+L875+L876</f>
        <v>0</v>
      </c>
      <c r="M869" s="20">
        <f t="shared" si="497"/>
        <v>0</v>
      </c>
      <c r="N869" s="20">
        <f t="shared" si="497"/>
        <v>0</v>
      </c>
      <c r="O869" s="20">
        <f t="shared" si="497"/>
        <v>0</v>
      </c>
      <c r="P869" s="5" t="s">
        <v>159</v>
      </c>
      <c r="Q869" s="5" t="s">
        <v>169</v>
      </c>
      <c r="R869" s="33">
        <f t="shared" si="468"/>
        <v>0</v>
      </c>
      <c r="S869" s="36">
        <f t="shared" si="485"/>
        <v>0</v>
      </c>
    </row>
    <row r="870" spans="1:19" ht="19.5" hidden="1" thickTop="1" thickBot="1" x14ac:dyDescent="0.3">
      <c r="A870" s="3" t="str">
        <f t="shared" si="484"/>
        <v>b</v>
      </c>
      <c r="B870" s="1" t="s">
        <v>1</v>
      </c>
      <c r="C870" s="7" t="s">
        <v>3</v>
      </c>
      <c r="D870" s="15">
        <f>D882+D894</f>
        <v>0</v>
      </c>
      <c r="E870" s="15">
        <f>E882+E894</f>
        <v>0</v>
      </c>
      <c r="F870" s="20">
        <f t="shared" si="464"/>
        <v>0</v>
      </c>
      <c r="G870" s="20">
        <f t="shared" ref="G870:J879" si="498">G882+G894</f>
        <v>0</v>
      </c>
      <c r="H870" s="20">
        <f t="shared" si="498"/>
        <v>0</v>
      </c>
      <c r="I870" s="20">
        <f t="shared" si="498"/>
        <v>0</v>
      </c>
      <c r="J870" s="20">
        <f t="shared" si="498"/>
        <v>0</v>
      </c>
      <c r="K870" s="20">
        <f t="shared" si="466"/>
        <v>0</v>
      </c>
      <c r="L870" s="20">
        <f t="shared" ref="L870:O879" si="499">L882+L894</f>
        <v>0</v>
      </c>
      <c r="M870" s="20">
        <f t="shared" si="499"/>
        <v>0</v>
      </c>
      <c r="N870" s="20">
        <f t="shared" si="499"/>
        <v>0</v>
      </c>
      <c r="O870" s="20">
        <f t="shared" si="499"/>
        <v>0</v>
      </c>
      <c r="P870" s="5" t="s">
        <v>159</v>
      </c>
      <c r="Q870" s="5" t="s">
        <v>169</v>
      </c>
      <c r="R870" s="33">
        <f t="shared" si="468"/>
        <v>0</v>
      </c>
      <c r="S870" s="36">
        <f t="shared" si="485"/>
        <v>0</v>
      </c>
    </row>
    <row r="871" spans="1:19" ht="19.5" thickTop="1" thickBot="1" x14ac:dyDescent="0.3">
      <c r="A871" s="3" t="str">
        <f t="shared" si="484"/>
        <v>a</v>
      </c>
      <c r="B871" s="1" t="s">
        <v>1</v>
      </c>
      <c r="C871" s="7" t="s">
        <v>4</v>
      </c>
      <c r="D871" s="15">
        <f t="shared" ref="D871:E879" si="500">D883+D895</f>
        <v>36000</v>
      </c>
      <c r="E871" s="15">
        <f t="shared" si="500"/>
        <v>0</v>
      </c>
      <c r="F871" s="20">
        <f t="shared" si="464"/>
        <v>36000</v>
      </c>
      <c r="G871" s="20">
        <f t="shared" si="498"/>
        <v>9000</v>
      </c>
      <c r="H871" s="20">
        <f t="shared" si="498"/>
        <v>9000</v>
      </c>
      <c r="I871" s="20">
        <f t="shared" si="498"/>
        <v>9000</v>
      </c>
      <c r="J871" s="20">
        <f t="shared" si="498"/>
        <v>9000</v>
      </c>
      <c r="K871" s="20">
        <f t="shared" si="466"/>
        <v>0</v>
      </c>
      <c r="L871" s="20">
        <f t="shared" si="499"/>
        <v>0</v>
      </c>
      <c r="M871" s="20">
        <f t="shared" si="499"/>
        <v>0</v>
      </c>
      <c r="N871" s="20">
        <f t="shared" si="499"/>
        <v>0</v>
      </c>
      <c r="O871" s="20">
        <f t="shared" si="499"/>
        <v>0</v>
      </c>
      <c r="P871" s="5" t="s">
        <v>159</v>
      </c>
      <c r="Q871" s="5" t="s">
        <v>169</v>
      </c>
      <c r="R871" s="33">
        <f t="shared" si="468"/>
        <v>0</v>
      </c>
      <c r="S871" s="36">
        <f t="shared" si="485"/>
        <v>0</v>
      </c>
    </row>
    <row r="872" spans="1:19" ht="19.5" hidden="1" thickTop="1" thickBot="1" x14ac:dyDescent="0.3">
      <c r="A872" s="3" t="str">
        <f t="shared" si="484"/>
        <v>b</v>
      </c>
      <c r="B872" s="1" t="s">
        <v>1</v>
      </c>
      <c r="C872" s="7" t="s">
        <v>5</v>
      </c>
      <c r="D872" s="15">
        <f t="shared" si="500"/>
        <v>0</v>
      </c>
      <c r="E872" s="15">
        <f t="shared" si="500"/>
        <v>0</v>
      </c>
      <c r="F872" s="20">
        <f t="shared" si="464"/>
        <v>0</v>
      </c>
      <c r="G872" s="20">
        <f t="shared" si="498"/>
        <v>0</v>
      </c>
      <c r="H872" s="20">
        <f t="shared" si="498"/>
        <v>0</v>
      </c>
      <c r="I872" s="20">
        <f t="shared" si="498"/>
        <v>0</v>
      </c>
      <c r="J872" s="20">
        <f t="shared" si="498"/>
        <v>0</v>
      </c>
      <c r="K872" s="20">
        <f t="shared" si="466"/>
        <v>0</v>
      </c>
      <c r="L872" s="20">
        <f t="shared" si="499"/>
        <v>0</v>
      </c>
      <c r="M872" s="20">
        <f t="shared" si="499"/>
        <v>0</v>
      </c>
      <c r="N872" s="20">
        <f t="shared" si="499"/>
        <v>0</v>
      </c>
      <c r="O872" s="20">
        <f t="shared" si="499"/>
        <v>0</v>
      </c>
      <c r="P872" s="5" t="s">
        <v>159</v>
      </c>
      <c r="Q872" s="5" t="s">
        <v>169</v>
      </c>
      <c r="R872" s="33">
        <f t="shared" si="468"/>
        <v>0</v>
      </c>
      <c r="S872" s="36">
        <f t="shared" si="485"/>
        <v>0</v>
      </c>
    </row>
    <row r="873" spans="1:19" ht="19.5" hidden="1" thickTop="1" thickBot="1" x14ac:dyDescent="0.3">
      <c r="A873" s="3" t="str">
        <f t="shared" si="484"/>
        <v>b</v>
      </c>
      <c r="B873" s="1" t="s">
        <v>1</v>
      </c>
      <c r="C873" s="7" t="s">
        <v>6</v>
      </c>
      <c r="D873" s="15">
        <f t="shared" si="500"/>
        <v>0</v>
      </c>
      <c r="E873" s="15">
        <f t="shared" si="500"/>
        <v>0</v>
      </c>
      <c r="F873" s="20">
        <f t="shared" ref="F873:F936" si="501">G873+H873+I873+J873</f>
        <v>0</v>
      </c>
      <c r="G873" s="20">
        <f t="shared" si="498"/>
        <v>0</v>
      </c>
      <c r="H873" s="20">
        <f t="shared" si="498"/>
        <v>0</v>
      </c>
      <c r="I873" s="20">
        <f t="shared" si="498"/>
        <v>0</v>
      </c>
      <c r="J873" s="20">
        <f t="shared" si="498"/>
        <v>0</v>
      </c>
      <c r="K873" s="20">
        <f t="shared" ref="K873:K936" si="502">L873+M873+N873+O873</f>
        <v>0</v>
      </c>
      <c r="L873" s="20">
        <f t="shared" si="499"/>
        <v>0</v>
      </c>
      <c r="M873" s="20">
        <f t="shared" si="499"/>
        <v>0</v>
      </c>
      <c r="N873" s="20">
        <f t="shared" si="499"/>
        <v>0</v>
      </c>
      <c r="O873" s="20">
        <f t="shared" si="499"/>
        <v>0</v>
      </c>
      <c r="P873" s="5" t="s">
        <v>159</v>
      </c>
      <c r="Q873" s="5" t="s">
        <v>169</v>
      </c>
      <c r="R873" s="33">
        <f t="shared" ref="R873:R936" si="503">D873-F873</f>
        <v>0</v>
      </c>
      <c r="S873" s="36">
        <f t="shared" si="485"/>
        <v>0</v>
      </c>
    </row>
    <row r="874" spans="1:19" ht="19.5" hidden="1" thickTop="1" thickBot="1" x14ac:dyDescent="0.3">
      <c r="A874" s="3" t="str">
        <f t="shared" si="484"/>
        <v>b</v>
      </c>
      <c r="B874" s="1" t="s">
        <v>1</v>
      </c>
      <c r="C874" s="7" t="s">
        <v>7</v>
      </c>
      <c r="D874" s="15">
        <f t="shared" si="500"/>
        <v>0</v>
      </c>
      <c r="E874" s="15">
        <f t="shared" si="500"/>
        <v>0</v>
      </c>
      <c r="F874" s="20">
        <f t="shared" si="501"/>
        <v>0</v>
      </c>
      <c r="G874" s="20">
        <f t="shared" si="498"/>
        <v>0</v>
      </c>
      <c r="H874" s="20">
        <f t="shared" si="498"/>
        <v>0</v>
      </c>
      <c r="I874" s="20">
        <f t="shared" si="498"/>
        <v>0</v>
      </c>
      <c r="J874" s="20">
        <f t="shared" si="498"/>
        <v>0</v>
      </c>
      <c r="K874" s="20">
        <f t="shared" si="502"/>
        <v>0</v>
      </c>
      <c r="L874" s="20">
        <f t="shared" si="499"/>
        <v>0</v>
      </c>
      <c r="M874" s="20">
        <f t="shared" si="499"/>
        <v>0</v>
      </c>
      <c r="N874" s="20">
        <f t="shared" si="499"/>
        <v>0</v>
      </c>
      <c r="O874" s="20">
        <f t="shared" si="499"/>
        <v>0</v>
      </c>
      <c r="P874" s="5" t="s">
        <v>159</v>
      </c>
      <c r="Q874" s="5" t="s">
        <v>169</v>
      </c>
      <c r="R874" s="33">
        <f t="shared" si="503"/>
        <v>0</v>
      </c>
      <c r="S874" s="36">
        <f t="shared" si="485"/>
        <v>0</v>
      </c>
    </row>
    <row r="875" spans="1:19" ht="19.5" thickTop="1" thickBot="1" x14ac:dyDescent="0.3">
      <c r="A875" s="3" t="str">
        <f t="shared" si="484"/>
        <v>a</v>
      </c>
      <c r="B875" s="1" t="s">
        <v>1</v>
      </c>
      <c r="C875" s="7" t="s">
        <v>8</v>
      </c>
      <c r="D875" s="15">
        <f t="shared" si="500"/>
        <v>31964000</v>
      </c>
      <c r="E875" s="15">
        <f t="shared" si="500"/>
        <v>0</v>
      </c>
      <c r="F875" s="20">
        <f t="shared" si="501"/>
        <v>31964000</v>
      </c>
      <c r="G875" s="20">
        <f t="shared" si="498"/>
        <v>8179000</v>
      </c>
      <c r="H875" s="20">
        <f t="shared" si="498"/>
        <v>5005800</v>
      </c>
      <c r="I875" s="20">
        <f t="shared" si="498"/>
        <v>9198000</v>
      </c>
      <c r="J875" s="20">
        <f t="shared" si="498"/>
        <v>9581200</v>
      </c>
      <c r="K875" s="20">
        <f t="shared" si="502"/>
        <v>0</v>
      </c>
      <c r="L875" s="20">
        <f t="shared" si="499"/>
        <v>0</v>
      </c>
      <c r="M875" s="20">
        <f t="shared" si="499"/>
        <v>0</v>
      </c>
      <c r="N875" s="20">
        <f t="shared" si="499"/>
        <v>0</v>
      </c>
      <c r="O875" s="20">
        <f t="shared" si="499"/>
        <v>0</v>
      </c>
      <c r="P875" s="5" t="s">
        <v>159</v>
      </c>
      <c r="Q875" s="5" t="s">
        <v>169</v>
      </c>
      <c r="R875" s="33">
        <f t="shared" si="503"/>
        <v>0</v>
      </c>
      <c r="S875" s="36">
        <f t="shared" si="485"/>
        <v>0</v>
      </c>
    </row>
    <row r="876" spans="1:19" ht="19.5" hidden="1" thickTop="1" thickBot="1" x14ac:dyDescent="0.3">
      <c r="A876" s="3" t="str">
        <f t="shared" si="484"/>
        <v>b</v>
      </c>
      <c r="B876" s="1" t="s">
        <v>1</v>
      </c>
      <c r="C876" s="7" t="s">
        <v>9</v>
      </c>
      <c r="D876" s="15">
        <f t="shared" si="500"/>
        <v>0</v>
      </c>
      <c r="E876" s="15">
        <f t="shared" si="500"/>
        <v>0</v>
      </c>
      <c r="F876" s="20">
        <f t="shared" si="501"/>
        <v>0</v>
      </c>
      <c r="G876" s="20">
        <f t="shared" si="498"/>
        <v>0</v>
      </c>
      <c r="H876" s="20">
        <f t="shared" si="498"/>
        <v>0</v>
      </c>
      <c r="I876" s="20">
        <f t="shared" si="498"/>
        <v>0</v>
      </c>
      <c r="J876" s="20">
        <f t="shared" si="498"/>
        <v>0</v>
      </c>
      <c r="K876" s="20">
        <f t="shared" si="502"/>
        <v>0</v>
      </c>
      <c r="L876" s="20">
        <f t="shared" si="499"/>
        <v>0</v>
      </c>
      <c r="M876" s="20">
        <f t="shared" si="499"/>
        <v>0</v>
      </c>
      <c r="N876" s="20">
        <f t="shared" si="499"/>
        <v>0</v>
      </c>
      <c r="O876" s="20">
        <f t="shared" si="499"/>
        <v>0</v>
      </c>
      <c r="P876" s="5" t="s">
        <v>159</v>
      </c>
      <c r="Q876" s="5" t="s">
        <v>169</v>
      </c>
      <c r="R876" s="33">
        <f t="shared" si="503"/>
        <v>0</v>
      </c>
      <c r="S876" s="36">
        <f t="shared" si="485"/>
        <v>0</v>
      </c>
    </row>
    <row r="877" spans="1:19" ht="19.5" hidden="1" thickTop="1" thickBot="1" x14ac:dyDescent="0.3">
      <c r="A877" s="3" t="str">
        <f t="shared" si="484"/>
        <v>b</v>
      </c>
      <c r="B877" s="1" t="s">
        <v>1</v>
      </c>
      <c r="C877" s="7" t="s">
        <v>10</v>
      </c>
      <c r="D877" s="15">
        <f t="shared" si="500"/>
        <v>0</v>
      </c>
      <c r="E877" s="15">
        <f t="shared" si="500"/>
        <v>0</v>
      </c>
      <c r="F877" s="20">
        <f t="shared" si="501"/>
        <v>0</v>
      </c>
      <c r="G877" s="20">
        <f t="shared" si="498"/>
        <v>0</v>
      </c>
      <c r="H877" s="20">
        <f t="shared" si="498"/>
        <v>0</v>
      </c>
      <c r="I877" s="20">
        <f t="shared" si="498"/>
        <v>0</v>
      </c>
      <c r="J877" s="20">
        <f t="shared" si="498"/>
        <v>0</v>
      </c>
      <c r="K877" s="20">
        <f t="shared" si="502"/>
        <v>0</v>
      </c>
      <c r="L877" s="20">
        <f t="shared" si="499"/>
        <v>0</v>
      </c>
      <c r="M877" s="20">
        <f t="shared" si="499"/>
        <v>0</v>
      </c>
      <c r="N877" s="20">
        <f t="shared" si="499"/>
        <v>0</v>
      </c>
      <c r="O877" s="20">
        <f t="shared" si="499"/>
        <v>0</v>
      </c>
      <c r="P877" s="5" t="s">
        <v>159</v>
      </c>
      <c r="Q877" s="5" t="s">
        <v>169</v>
      </c>
      <c r="R877" s="33">
        <f t="shared" si="503"/>
        <v>0</v>
      </c>
      <c r="S877" s="36">
        <f t="shared" si="485"/>
        <v>0</v>
      </c>
    </row>
    <row r="878" spans="1:19" ht="19.5" hidden="1" thickTop="1" thickBot="1" x14ac:dyDescent="0.3">
      <c r="A878" s="3" t="str">
        <f t="shared" si="484"/>
        <v>b</v>
      </c>
      <c r="B878" s="1" t="s">
        <v>1</v>
      </c>
      <c r="C878" s="7" t="s">
        <v>11</v>
      </c>
      <c r="D878" s="15">
        <f t="shared" si="500"/>
        <v>0</v>
      </c>
      <c r="E878" s="15">
        <f t="shared" si="500"/>
        <v>0</v>
      </c>
      <c r="F878" s="20">
        <f t="shared" si="501"/>
        <v>0</v>
      </c>
      <c r="G878" s="20">
        <f t="shared" si="498"/>
        <v>0</v>
      </c>
      <c r="H878" s="20">
        <f t="shared" si="498"/>
        <v>0</v>
      </c>
      <c r="I878" s="20">
        <f t="shared" si="498"/>
        <v>0</v>
      </c>
      <c r="J878" s="20">
        <f t="shared" si="498"/>
        <v>0</v>
      </c>
      <c r="K878" s="20">
        <f t="shared" si="502"/>
        <v>0</v>
      </c>
      <c r="L878" s="20">
        <f t="shared" si="499"/>
        <v>0</v>
      </c>
      <c r="M878" s="20">
        <f t="shared" si="499"/>
        <v>0</v>
      </c>
      <c r="N878" s="20">
        <f t="shared" si="499"/>
        <v>0</v>
      </c>
      <c r="O878" s="20">
        <f t="shared" si="499"/>
        <v>0</v>
      </c>
      <c r="P878" s="5" t="s">
        <v>159</v>
      </c>
      <c r="Q878" s="5" t="s">
        <v>169</v>
      </c>
      <c r="R878" s="33">
        <f t="shared" si="503"/>
        <v>0</v>
      </c>
      <c r="S878" s="36">
        <f t="shared" si="485"/>
        <v>0</v>
      </c>
    </row>
    <row r="879" spans="1:19" ht="19.5" hidden="1" thickTop="1" thickBot="1" x14ac:dyDescent="0.3">
      <c r="A879" s="3" t="str">
        <f t="shared" si="484"/>
        <v>b</v>
      </c>
      <c r="B879" s="1" t="s">
        <v>1</v>
      </c>
      <c r="C879" s="7" t="s">
        <v>12</v>
      </c>
      <c r="D879" s="15">
        <f t="shared" si="500"/>
        <v>0</v>
      </c>
      <c r="E879" s="15">
        <f t="shared" si="500"/>
        <v>0</v>
      </c>
      <c r="F879" s="20">
        <f t="shared" si="501"/>
        <v>0</v>
      </c>
      <c r="G879" s="20">
        <f t="shared" si="498"/>
        <v>0</v>
      </c>
      <c r="H879" s="20">
        <f t="shared" si="498"/>
        <v>0</v>
      </c>
      <c r="I879" s="20">
        <f t="shared" si="498"/>
        <v>0</v>
      </c>
      <c r="J879" s="20">
        <f t="shared" si="498"/>
        <v>0</v>
      </c>
      <c r="K879" s="20">
        <f t="shared" si="502"/>
        <v>0</v>
      </c>
      <c r="L879" s="20">
        <f t="shared" si="499"/>
        <v>0</v>
      </c>
      <c r="M879" s="20">
        <f t="shared" si="499"/>
        <v>0</v>
      </c>
      <c r="N879" s="20">
        <f t="shared" si="499"/>
        <v>0</v>
      </c>
      <c r="O879" s="20">
        <f t="shared" si="499"/>
        <v>0</v>
      </c>
      <c r="P879" s="5" t="s">
        <v>159</v>
      </c>
      <c r="Q879" s="5" t="s">
        <v>169</v>
      </c>
      <c r="R879" s="33">
        <f t="shared" si="503"/>
        <v>0</v>
      </c>
      <c r="S879" s="36">
        <f t="shared" si="485"/>
        <v>0</v>
      </c>
    </row>
    <row r="880" spans="1:19" ht="37.5" thickTop="1" thickBot="1" x14ac:dyDescent="0.3">
      <c r="A880" s="3" t="str">
        <f t="shared" si="484"/>
        <v>a</v>
      </c>
      <c r="B880" s="8" t="s">
        <v>128</v>
      </c>
      <c r="C880" s="9" t="s">
        <v>127</v>
      </c>
      <c r="D880" s="14">
        <f>D881+D889+D890+D891</f>
        <v>32000000</v>
      </c>
      <c r="E880" s="14">
        <f>E881+E889+E890+E891</f>
        <v>0</v>
      </c>
      <c r="F880" s="19">
        <f t="shared" si="501"/>
        <v>32000000</v>
      </c>
      <c r="G880" s="19">
        <f t="shared" ref="G880:J880" si="504">G881+G889+G890+G891</f>
        <v>8188000</v>
      </c>
      <c r="H880" s="19">
        <f t="shared" si="504"/>
        <v>5014800</v>
      </c>
      <c r="I880" s="19">
        <f t="shared" si="504"/>
        <v>9207000</v>
      </c>
      <c r="J880" s="19">
        <f t="shared" si="504"/>
        <v>9590200</v>
      </c>
      <c r="K880" s="19">
        <f t="shared" si="502"/>
        <v>0</v>
      </c>
      <c r="L880" s="19">
        <f t="shared" ref="L880:O880" si="505">L881+L889+L890+L891</f>
        <v>0</v>
      </c>
      <c r="M880" s="19">
        <f t="shared" si="505"/>
        <v>0</v>
      </c>
      <c r="N880" s="19">
        <f t="shared" si="505"/>
        <v>0</v>
      </c>
      <c r="O880" s="19">
        <f t="shared" si="505"/>
        <v>0</v>
      </c>
      <c r="P880" s="5" t="s">
        <v>159</v>
      </c>
      <c r="Q880" s="5" t="s">
        <v>163</v>
      </c>
      <c r="R880" s="33">
        <f t="shared" si="503"/>
        <v>0</v>
      </c>
      <c r="S880" s="36">
        <f t="shared" si="485"/>
        <v>0</v>
      </c>
    </row>
    <row r="881" spans="1:19" ht="19.5" thickTop="1" thickBot="1" x14ac:dyDescent="0.3">
      <c r="A881" s="3" t="str">
        <f t="shared" si="484"/>
        <v>a</v>
      </c>
      <c r="B881" s="1" t="s">
        <v>1</v>
      </c>
      <c r="C881" s="7" t="s">
        <v>2</v>
      </c>
      <c r="D881" s="15">
        <f>D882+D883+D884+D885+D886+D887+D888</f>
        <v>32000000</v>
      </c>
      <c r="E881" s="15">
        <f>E882+E883+E884+E885+E886+E887+E888</f>
        <v>0</v>
      </c>
      <c r="F881" s="20">
        <f t="shared" si="501"/>
        <v>32000000</v>
      </c>
      <c r="G881" s="20">
        <f t="shared" ref="G881:J881" si="506">G882+G883+G884+G885+G886+G887+G888</f>
        <v>8188000</v>
      </c>
      <c r="H881" s="20">
        <f t="shared" si="506"/>
        <v>5014800</v>
      </c>
      <c r="I881" s="20">
        <f t="shared" si="506"/>
        <v>9207000</v>
      </c>
      <c r="J881" s="20">
        <f t="shared" si="506"/>
        <v>9590200</v>
      </c>
      <c r="K881" s="20">
        <f t="shared" si="502"/>
        <v>0</v>
      </c>
      <c r="L881" s="20">
        <f t="shared" ref="L881:O881" si="507">L882+L883+L884+L885+L886+L887+L888</f>
        <v>0</v>
      </c>
      <c r="M881" s="20">
        <f t="shared" si="507"/>
        <v>0</v>
      </c>
      <c r="N881" s="20">
        <f t="shared" si="507"/>
        <v>0</v>
      </c>
      <c r="O881" s="20">
        <f t="shared" si="507"/>
        <v>0</v>
      </c>
      <c r="P881" s="5" t="s">
        <v>159</v>
      </c>
      <c r="Q881" s="5" t="s">
        <v>163</v>
      </c>
      <c r="R881" s="33">
        <f t="shared" si="503"/>
        <v>0</v>
      </c>
      <c r="S881" s="36">
        <f t="shared" si="485"/>
        <v>0</v>
      </c>
    </row>
    <row r="882" spans="1:19" ht="19.5" hidden="1" thickTop="1" thickBot="1" x14ac:dyDescent="0.3">
      <c r="A882" s="3" t="str">
        <f t="shared" si="484"/>
        <v>b</v>
      </c>
      <c r="B882" s="1" t="s">
        <v>1</v>
      </c>
      <c r="C882" s="7" t="s">
        <v>3</v>
      </c>
      <c r="D882" s="16">
        <v>0</v>
      </c>
      <c r="E882" s="16">
        <v>0</v>
      </c>
      <c r="F882" s="22">
        <f t="shared" si="501"/>
        <v>0</v>
      </c>
      <c r="G882" s="22"/>
      <c r="H882" s="22"/>
      <c r="I882" s="21"/>
      <c r="J882" s="22"/>
      <c r="K882" s="22">
        <f t="shared" si="502"/>
        <v>0</v>
      </c>
      <c r="L882" s="22"/>
      <c r="M882" s="22"/>
      <c r="N882" s="21"/>
      <c r="O882" s="22"/>
      <c r="Q882" s="5" t="s">
        <v>163</v>
      </c>
      <c r="R882" s="33">
        <f t="shared" si="503"/>
        <v>0</v>
      </c>
      <c r="S882" s="36">
        <f t="shared" si="485"/>
        <v>0</v>
      </c>
    </row>
    <row r="883" spans="1:19" ht="19.5" thickTop="1" thickBot="1" x14ac:dyDescent="0.3">
      <c r="A883" s="3" t="str">
        <f t="shared" si="484"/>
        <v>a</v>
      </c>
      <c r="B883" s="1" t="s">
        <v>1</v>
      </c>
      <c r="C883" s="7" t="s">
        <v>4</v>
      </c>
      <c r="D883" s="16">
        <v>36000</v>
      </c>
      <c r="E883" s="16">
        <v>0</v>
      </c>
      <c r="F883" s="22">
        <f t="shared" si="501"/>
        <v>36000</v>
      </c>
      <c r="G883" s="22">
        <v>9000</v>
      </c>
      <c r="H883" s="22">
        <v>9000</v>
      </c>
      <c r="I883" s="22">
        <v>9000</v>
      </c>
      <c r="J883" s="22">
        <v>9000</v>
      </c>
      <c r="K883" s="22">
        <f t="shared" si="502"/>
        <v>0</v>
      </c>
      <c r="L883" s="22"/>
      <c r="M883" s="22"/>
      <c r="N883" s="22"/>
      <c r="O883" s="22"/>
      <c r="Q883" s="5" t="s">
        <v>163</v>
      </c>
      <c r="R883" s="33">
        <f t="shared" si="503"/>
        <v>0</v>
      </c>
      <c r="S883" s="36">
        <f t="shared" si="485"/>
        <v>0</v>
      </c>
    </row>
    <row r="884" spans="1:19" ht="19.5" hidden="1" thickTop="1" thickBot="1" x14ac:dyDescent="0.3">
      <c r="A884" s="3" t="str">
        <f t="shared" si="484"/>
        <v>b</v>
      </c>
      <c r="B884" s="1" t="s">
        <v>1</v>
      </c>
      <c r="C884" s="7" t="s">
        <v>5</v>
      </c>
      <c r="D884" s="16">
        <v>0</v>
      </c>
      <c r="E884" s="16">
        <v>0</v>
      </c>
      <c r="F884" s="22">
        <f t="shared" si="501"/>
        <v>0</v>
      </c>
      <c r="G884" s="22"/>
      <c r="H884" s="22"/>
      <c r="I884" s="21"/>
      <c r="J884" s="22"/>
      <c r="K884" s="22">
        <f t="shared" si="502"/>
        <v>0</v>
      </c>
      <c r="L884" s="22"/>
      <c r="M884" s="22"/>
      <c r="N884" s="21"/>
      <c r="O884" s="22"/>
      <c r="Q884" s="5" t="s">
        <v>163</v>
      </c>
      <c r="R884" s="33">
        <f t="shared" si="503"/>
        <v>0</v>
      </c>
      <c r="S884" s="36">
        <f t="shared" si="485"/>
        <v>0</v>
      </c>
    </row>
    <row r="885" spans="1:19" ht="19.5" hidden="1" thickTop="1" thickBot="1" x14ac:dyDescent="0.3">
      <c r="A885" s="3" t="str">
        <f t="shared" si="484"/>
        <v>b</v>
      </c>
      <c r="B885" s="1" t="s">
        <v>1</v>
      </c>
      <c r="C885" s="7" t="s">
        <v>6</v>
      </c>
      <c r="D885" s="16">
        <v>0</v>
      </c>
      <c r="E885" s="16">
        <v>0</v>
      </c>
      <c r="F885" s="22">
        <f t="shared" si="501"/>
        <v>0</v>
      </c>
      <c r="G885" s="22"/>
      <c r="H885" s="22"/>
      <c r="I885" s="21"/>
      <c r="J885" s="22"/>
      <c r="K885" s="22">
        <f t="shared" si="502"/>
        <v>0</v>
      </c>
      <c r="L885" s="22"/>
      <c r="M885" s="22"/>
      <c r="N885" s="21"/>
      <c r="O885" s="22"/>
      <c r="Q885" s="5" t="s">
        <v>163</v>
      </c>
      <c r="R885" s="33">
        <f t="shared" si="503"/>
        <v>0</v>
      </c>
      <c r="S885" s="36">
        <f t="shared" si="485"/>
        <v>0</v>
      </c>
    </row>
    <row r="886" spans="1:19" ht="19.5" hidden="1" thickTop="1" thickBot="1" x14ac:dyDescent="0.3">
      <c r="A886" s="3" t="str">
        <f t="shared" si="484"/>
        <v>b</v>
      </c>
      <c r="B886" s="1" t="s">
        <v>1</v>
      </c>
      <c r="C886" s="7" t="s">
        <v>7</v>
      </c>
      <c r="D886" s="16">
        <v>0</v>
      </c>
      <c r="E886" s="16">
        <v>0</v>
      </c>
      <c r="F886" s="22">
        <f t="shared" si="501"/>
        <v>0</v>
      </c>
      <c r="G886" s="22"/>
      <c r="H886" s="22"/>
      <c r="I886" s="21"/>
      <c r="J886" s="22"/>
      <c r="K886" s="22">
        <f t="shared" si="502"/>
        <v>0</v>
      </c>
      <c r="L886" s="22"/>
      <c r="M886" s="22"/>
      <c r="N886" s="21"/>
      <c r="O886" s="22"/>
      <c r="Q886" s="5" t="s">
        <v>163</v>
      </c>
      <c r="R886" s="33">
        <f t="shared" si="503"/>
        <v>0</v>
      </c>
      <c r="S886" s="36">
        <f t="shared" si="485"/>
        <v>0</v>
      </c>
    </row>
    <row r="887" spans="1:19" ht="19.5" thickTop="1" thickBot="1" x14ac:dyDescent="0.3">
      <c r="A887" s="3" t="str">
        <f t="shared" si="484"/>
        <v>a</v>
      </c>
      <c r="B887" s="1" t="s">
        <v>1</v>
      </c>
      <c r="C887" s="7" t="s">
        <v>8</v>
      </c>
      <c r="D887" s="16">
        <v>31964000</v>
      </c>
      <c r="E887" s="16">
        <v>0</v>
      </c>
      <c r="F887" s="22">
        <f t="shared" si="501"/>
        <v>31964000</v>
      </c>
      <c r="G887" s="22">
        <f>4639000+3540000</f>
        <v>8179000</v>
      </c>
      <c r="H887" s="22">
        <f>465800+3540000+1000000</f>
        <v>5005800</v>
      </c>
      <c r="I887" s="22">
        <f>1000000+4658000+3540000</f>
        <v>9198000</v>
      </c>
      <c r="J887" s="22">
        <f>4658000+3540000+1383200</f>
        <v>9581200</v>
      </c>
      <c r="K887" s="22">
        <f t="shared" si="502"/>
        <v>0</v>
      </c>
      <c r="L887" s="22"/>
      <c r="M887" s="22"/>
      <c r="N887" s="21"/>
      <c r="O887" s="22"/>
      <c r="Q887" s="5" t="s">
        <v>163</v>
      </c>
      <c r="R887" s="33">
        <f t="shared" si="503"/>
        <v>0</v>
      </c>
      <c r="S887" s="36">
        <f t="shared" si="485"/>
        <v>0</v>
      </c>
    </row>
    <row r="888" spans="1:19" ht="19.5" hidden="1" thickTop="1" thickBot="1" x14ac:dyDescent="0.3">
      <c r="A888" s="3" t="str">
        <f t="shared" si="484"/>
        <v>b</v>
      </c>
      <c r="B888" s="1" t="s">
        <v>1</v>
      </c>
      <c r="C888" s="7" t="s">
        <v>9</v>
      </c>
      <c r="D888" s="16">
        <v>0</v>
      </c>
      <c r="E888" s="16">
        <v>0</v>
      </c>
      <c r="F888" s="22">
        <f t="shared" si="501"/>
        <v>0</v>
      </c>
      <c r="G888" s="22"/>
      <c r="H888" s="22"/>
      <c r="I888" s="21"/>
      <c r="J888" s="22"/>
      <c r="K888" s="22">
        <f t="shared" si="502"/>
        <v>0</v>
      </c>
      <c r="L888" s="22"/>
      <c r="M888" s="22"/>
      <c r="N888" s="21"/>
      <c r="O888" s="22"/>
      <c r="Q888" s="5" t="s">
        <v>163</v>
      </c>
      <c r="R888" s="33">
        <f t="shared" si="503"/>
        <v>0</v>
      </c>
      <c r="S888" s="36">
        <f t="shared" si="485"/>
        <v>0</v>
      </c>
    </row>
    <row r="889" spans="1:19" ht="19.5" hidden="1" thickTop="1" thickBot="1" x14ac:dyDescent="0.3">
      <c r="A889" s="3" t="str">
        <f t="shared" si="484"/>
        <v>b</v>
      </c>
      <c r="B889" s="1" t="s">
        <v>1</v>
      </c>
      <c r="C889" s="7" t="s">
        <v>10</v>
      </c>
      <c r="D889" s="16">
        <v>0</v>
      </c>
      <c r="E889" s="16">
        <v>0</v>
      </c>
      <c r="F889" s="22">
        <f t="shared" si="501"/>
        <v>0</v>
      </c>
      <c r="G889" s="22"/>
      <c r="H889" s="22"/>
      <c r="I889" s="21"/>
      <c r="J889" s="22"/>
      <c r="K889" s="22">
        <f t="shared" si="502"/>
        <v>0</v>
      </c>
      <c r="L889" s="22"/>
      <c r="M889" s="22"/>
      <c r="N889" s="21"/>
      <c r="O889" s="22"/>
      <c r="Q889" s="5" t="s">
        <v>163</v>
      </c>
      <c r="R889" s="33">
        <f t="shared" si="503"/>
        <v>0</v>
      </c>
      <c r="S889" s="36">
        <f t="shared" si="485"/>
        <v>0</v>
      </c>
    </row>
    <row r="890" spans="1:19" ht="19.5" hidden="1" thickTop="1" thickBot="1" x14ac:dyDescent="0.3">
      <c r="A890" s="3" t="str">
        <f t="shared" si="484"/>
        <v>b</v>
      </c>
      <c r="B890" s="1" t="s">
        <v>1</v>
      </c>
      <c r="C890" s="7" t="s">
        <v>11</v>
      </c>
      <c r="D890" s="16">
        <v>0</v>
      </c>
      <c r="E890" s="16">
        <v>0</v>
      </c>
      <c r="F890" s="22">
        <f t="shared" si="501"/>
        <v>0</v>
      </c>
      <c r="G890" s="22"/>
      <c r="H890" s="22"/>
      <c r="I890" s="21"/>
      <c r="J890" s="22"/>
      <c r="K890" s="22">
        <f t="shared" si="502"/>
        <v>0</v>
      </c>
      <c r="L890" s="22"/>
      <c r="M890" s="22"/>
      <c r="N890" s="21"/>
      <c r="O890" s="22"/>
      <c r="Q890" s="5" t="s">
        <v>163</v>
      </c>
      <c r="R890" s="33">
        <f t="shared" si="503"/>
        <v>0</v>
      </c>
      <c r="S890" s="36">
        <f t="shared" si="485"/>
        <v>0</v>
      </c>
    </row>
    <row r="891" spans="1:19" ht="19.5" hidden="1" thickTop="1" thickBot="1" x14ac:dyDescent="0.3">
      <c r="A891" s="3" t="str">
        <f t="shared" si="484"/>
        <v>b</v>
      </c>
      <c r="B891" s="1" t="s">
        <v>1</v>
      </c>
      <c r="C891" s="7" t="s">
        <v>12</v>
      </c>
      <c r="D891" s="16">
        <v>0</v>
      </c>
      <c r="E891" s="16">
        <v>0</v>
      </c>
      <c r="F891" s="22">
        <f t="shared" si="501"/>
        <v>0</v>
      </c>
      <c r="G891" s="22"/>
      <c r="H891" s="22"/>
      <c r="I891" s="21"/>
      <c r="J891" s="22"/>
      <c r="K891" s="22">
        <f t="shared" si="502"/>
        <v>0</v>
      </c>
      <c r="L891" s="22"/>
      <c r="M891" s="22"/>
      <c r="N891" s="21"/>
      <c r="O891" s="22"/>
      <c r="Q891" s="5" t="s">
        <v>163</v>
      </c>
      <c r="R891" s="33">
        <f t="shared" si="503"/>
        <v>0</v>
      </c>
      <c r="S891" s="36">
        <f t="shared" si="485"/>
        <v>0</v>
      </c>
    </row>
    <row r="892" spans="1:19" ht="91.5" hidden="1" thickTop="1" thickBot="1" x14ac:dyDescent="0.3">
      <c r="A892" s="3" t="str">
        <f t="shared" si="484"/>
        <v>b</v>
      </c>
      <c r="B892" s="8" t="s">
        <v>129</v>
      </c>
      <c r="C892" s="9" t="s">
        <v>130</v>
      </c>
      <c r="D892" s="14">
        <f>D893+D901+D902+D903</f>
        <v>0</v>
      </c>
      <c r="E892" s="14">
        <f>E893+E901+E902+E903</f>
        <v>0</v>
      </c>
      <c r="F892" s="19">
        <f t="shared" si="501"/>
        <v>0</v>
      </c>
      <c r="G892" s="19">
        <f t="shared" ref="G892:J892" si="508">G893+G901+G902+G903</f>
        <v>0</v>
      </c>
      <c r="H892" s="19">
        <f t="shared" si="508"/>
        <v>0</v>
      </c>
      <c r="I892" s="19">
        <f t="shared" si="508"/>
        <v>0</v>
      </c>
      <c r="J892" s="19">
        <f t="shared" si="508"/>
        <v>0</v>
      </c>
      <c r="K892" s="19">
        <f t="shared" si="502"/>
        <v>0</v>
      </c>
      <c r="L892" s="19">
        <f t="shared" ref="L892:O892" si="509">L893+L901+L902+L903</f>
        <v>0</v>
      </c>
      <c r="M892" s="19">
        <f t="shared" si="509"/>
        <v>0</v>
      </c>
      <c r="N892" s="19">
        <f t="shared" si="509"/>
        <v>0</v>
      </c>
      <c r="O892" s="19">
        <f t="shared" si="509"/>
        <v>0</v>
      </c>
      <c r="P892" s="5" t="s">
        <v>159</v>
      </c>
      <c r="Q892" s="5" t="s">
        <v>160</v>
      </c>
      <c r="R892" s="33">
        <f t="shared" si="503"/>
        <v>0</v>
      </c>
      <c r="S892" s="36">
        <f t="shared" si="485"/>
        <v>0</v>
      </c>
    </row>
    <row r="893" spans="1:19" ht="19.5" hidden="1" thickTop="1" thickBot="1" x14ac:dyDescent="0.3">
      <c r="A893" s="3" t="str">
        <f t="shared" si="484"/>
        <v>b</v>
      </c>
      <c r="B893" s="1" t="s">
        <v>1</v>
      </c>
      <c r="C893" s="7" t="s">
        <v>2</v>
      </c>
      <c r="D893" s="15">
        <f>D894+D895+D896+D897+D898+D899+D900</f>
        <v>0</v>
      </c>
      <c r="E893" s="15">
        <f>E894+E895+E896+E897+E898+E899+E900</f>
        <v>0</v>
      </c>
      <c r="F893" s="20">
        <f t="shared" si="501"/>
        <v>0</v>
      </c>
      <c r="G893" s="20">
        <f t="shared" ref="G893:J893" si="510">G894+G895+G896+G897+G898+G899+G900</f>
        <v>0</v>
      </c>
      <c r="H893" s="20">
        <f t="shared" si="510"/>
        <v>0</v>
      </c>
      <c r="I893" s="20">
        <f t="shared" si="510"/>
        <v>0</v>
      </c>
      <c r="J893" s="20">
        <f t="shared" si="510"/>
        <v>0</v>
      </c>
      <c r="K893" s="20">
        <f t="shared" si="502"/>
        <v>0</v>
      </c>
      <c r="L893" s="20">
        <f t="shared" ref="L893:O893" si="511">L894+L895+L896+L897+L898+L899+L900</f>
        <v>0</v>
      </c>
      <c r="M893" s="20">
        <f t="shared" si="511"/>
        <v>0</v>
      </c>
      <c r="N893" s="20">
        <f t="shared" si="511"/>
        <v>0</v>
      </c>
      <c r="O893" s="20">
        <f t="shared" si="511"/>
        <v>0</v>
      </c>
      <c r="P893" s="5" t="s">
        <v>159</v>
      </c>
      <c r="Q893" s="5" t="s">
        <v>160</v>
      </c>
      <c r="R893" s="33">
        <f t="shared" si="503"/>
        <v>0</v>
      </c>
      <c r="S893" s="36">
        <f t="shared" si="485"/>
        <v>0</v>
      </c>
    </row>
    <row r="894" spans="1:19" ht="19.5" hidden="1" thickTop="1" thickBot="1" x14ac:dyDescent="0.3">
      <c r="A894" s="3" t="str">
        <f t="shared" si="484"/>
        <v>b</v>
      </c>
      <c r="B894" s="1" t="s">
        <v>1</v>
      </c>
      <c r="C894" s="7" t="s">
        <v>3</v>
      </c>
      <c r="D894" s="16">
        <v>0</v>
      </c>
      <c r="E894" s="16">
        <v>0</v>
      </c>
      <c r="F894" s="22">
        <f t="shared" si="501"/>
        <v>0</v>
      </c>
      <c r="G894" s="22"/>
      <c r="H894" s="22"/>
      <c r="I894" s="21"/>
      <c r="J894" s="22"/>
      <c r="K894" s="22">
        <f t="shared" si="502"/>
        <v>0</v>
      </c>
      <c r="L894" s="22"/>
      <c r="M894" s="22"/>
      <c r="N894" s="21"/>
      <c r="O894" s="22"/>
      <c r="Q894" s="5" t="s">
        <v>160</v>
      </c>
      <c r="R894" s="33">
        <f t="shared" si="503"/>
        <v>0</v>
      </c>
      <c r="S894" s="36">
        <f t="shared" si="485"/>
        <v>0</v>
      </c>
    </row>
    <row r="895" spans="1:19" ht="19.5" hidden="1" thickTop="1" thickBot="1" x14ac:dyDescent="0.3">
      <c r="A895" s="3" t="str">
        <f t="shared" si="484"/>
        <v>b</v>
      </c>
      <c r="B895" s="1" t="s">
        <v>1</v>
      </c>
      <c r="C895" s="7" t="s">
        <v>4</v>
      </c>
      <c r="D895" s="16">
        <v>0</v>
      </c>
      <c r="E895" s="16">
        <v>0</v>
      </c>
      <c r="F895" s="22">
        <f t="shared" si="501"/>
        <v>0</v>
      </c>
      <c r="G895" s="22"/>
      <c r="H895" s="22"/>
      <c r="I895" s="21"/>
      <c r="J895" s="22"/>
      <c r="K895" s="22">
        <f t="shared" si="502"/>
        <v>0</v>
      </c>
      <c r="L895" s="22"/>
      <c r="M895" s="22"/>
      <c r="N895" s="21"/>
      <c r="O895" s="22"/>
      <c r="Q895" s="5" t="s">
        <v>160</v>
      </c>
      <c r="R895" s="33">
        <f t="shared" si="503"/>
        <v>0</v>
      </c>
      <c r="S895" s="36">
        <f t="shared" si="485"/>
        <v>0</v>
      </c>
    </row>
    <row r="896" spans="1:19" ht="19.5" hidden="1" thickTop="1" thickBot="1" x14ac:dyDescent="0.3">
      <c r="A896" s="3" t="str">
        <f t="shared" si="484"/>
        <v>b</v>
      </c>
      <c r="B896" s="1" t="s">
        <v>1</v>
      </c>
      <c r="C896" s="7" t="s">
        <v>5</v>
      </c>
      <c r="D896" s="16">
        <v>0</v>
      </c>
      <c r="E896" s="16">
        <v>0</v>
      </c>
      <c r="F896" s="22">
        <f t="shared" si="501"/>
        <v>0</v>
      </c>
      <c r="G896" s="22"/>
      <c r="H896" s="22"/>
      <c r="I896" s="21"/>
      <c r="J896" s="22"/>
      <c r="K896" s="22">
        <f t="shared" si="502"/>
        <v>0</v>
      </c>
      <c r="L896" s="22"/>
      <c r="M896" s="22"/>
      <c r="N896" s="21"/>
      <c r="O896" s="22"/>
      <c r="Q896" s="5" t="s">
        <v>160</v>
      </c>
      <c r="R896" s="33">
        <f t="shared" si="503"/>
        <v>0</v>
      </c>
      <c r="S896" s="36">
        <f t="shared" si="485"/>
        <v>0</v>
      </c>
    </row>
    <row r="897" spans="1:19" ht="19.5" hidden="1" thickTop="1" thickBot="1" x14ac:dyDescent="0.3">
      <c r="A897" s="3" t="str">
        <f t="shared" si="484"/>
        <v>b</v>
      </c>
      <c r="B897" s="1" t="s">
        <v>1</v>
      </c>
      <c r="C897" s="7" t="s">
        <v>6</v>
      </c>
      <c r="D897" s="16">
        <v>0</v>
      </c>
      <c r="E897" s="16">
        <v>0</v>
      </c>
      <c r="F897" s="22">
        <f t="shared" si="501"/>
        <v>0</v>
      </c>
      <c r="G897" s="22"/>
      <c r="H897" s="22"/>
      <c r="I897" s="21"/>
      <c r="J897" s="22"/>
      <c r="K897" s="22">
        <f t="shared" si="502"/>
        <v>0</v>
      </c>
      <c r="L897" s="22"/>
      <c r="M897" s="22"/>
      <c r="N897" s="21"/>
      <c r="O897" s="22"/>
      <c r="Q897" s="5" t="s">
        <v>160</v>
      </c>
      <c r="R897" s="33">
        <f t="shared" si="503"/>
        <v>0</v>
      </c>
      <c r="S897" s="36">
        <f t="shared" si="485"/>
        <v>0</v>
      </c>
    </row>
    <row r="898" spans="1:19" ht="19.5" hidden="1" thickTop="1" thickBot="1" x14ac:dyDescent="0.3">
      <c r="A898" s="3" t="str">
        <f t="shared" si="484"/>
        <v>b</v>
      </c>
      <c r="B898" s="1" t="s">
        <v>1</v>
      </c>
      <c r="C898" s="7" t="s">
        <v>7</v>
      </c>
      <c r="D898" s="16">
        <v>0</v>
      </c>
      <c r="E898" s="16">
        <v>0</v>
      </c>
      <c r="F898" s="22">
        <f t="shared" si="501"/>
        <v>0</v>
      </c>
      <c r="G898" s="22"/>
      <c r="H898" s="22"/>
      <c r="I898" s="21"/>
      <c r="J898" s="22"/>
      <c r="K898" s="22">
        <f t="shared" si="502"/>
        <v>0</v>
      </c>
      <c r="L898" s="22"/>
      <c r="M898" s="22"/>
      <c r="N898" s="21"/>
      <c r="O898" s="22"/>
      <c r="Q898" s="5" t="s">
        <v>160</v>
      </c>
      <c r="R898" s="33">
        <f t="shared" si="503"/>
        <v>0</v>
      </c>
      <c r="S898" s="36">
        <f t="shared" si="485"/>
        <v>0</v>
      </c>
    </row>
    <row r="899" spans="1:19" ht="19.5" hidden="1" thickTop="1" thickBot="1" x14ac:dyDescent="0.3">
      <c r="A899" s="3" t="str">
        <f t="shared" si="484"/>
        <v>b</v>
      </c>
      <c r="B899" s="1" t="s">
        <v>1</v>
      </c>
      <c r="C899" s="7" t="s">
        <v>8</v>
      </c>
      <c r="D899" s="16"/>
      <c r="E899" s="16"/>
      <c r="F899" s="22">
        <f t="shared" si="501"/>
        <v>0</v>
      </c>
      <c r="G899" s="22"/>
      <c r="H899" s="22"/>
      <c r="I899" s="21"/>
      <c r="J899" s="22"/>
      <c r="K899" s="22">
        <f t="shared" si="502"/>
        <v>0</v>
      </c>
      <c r="L899" s="22"/>
      <c r="M899" s="22"/>
      <c r="N899" s="21"/>
      <c r="O899" s="22"/>
      <c r="Q899" s="5" t="s">
        <v>160</v>
      </c>
      <c r="R899" s="33">
        <f t="shared" si="503"/>
        <v>0</v>
      </c>
      <c r="S899" s="36">
        <f t="shared" si="485"/>
        <v>0</v>
      </c>
    </row>
    <row r="900" spans="1:19" ht="19.5" hidden="1" thickTop="1" thickBot="1" x14ac:dyDescent="0.3">
      <c r="A900" s="3" t="str">
        <f t="shared" si="484"/>
        <v>b</v>
      </c>
      <c r="B900" s="1" t="s">
        <v>1</v>
      </c>
      <c r="C900" s="7" t="s">
        <v>9</v>
      </c>
      <c r="D900" s="16">
        <v>0</v>
      </c>
      <c r="E900" s="16">
        <v>0</v>
      </c>
      <c r="F900" s="22">
        <f t="shared" si="501"/>
        <v>0</v>
      </c>
      <c r="G900" s="22"/>
      <c r="H900" s="22"/>
      <c r="I900" s="21"/>
      <c r="J900" s="22"/>
      <c r="K900" s="22">
        <f t="shared" si="502"/>
        <v>0</v>
      </c>
      <c r="L900" s="22"/>
      <c r="M900" s="22"/>
      <c r="N900" s="21"/>
      <c r="O900" s="22"/>
      <c r="Q900" s="5" t="s">
        <v>160</v>
      </c>
      <c r="R900" s="33">
        <f t="shared" si="503"/>
        <v>0</v>
      </c>
      <c r="S900" s="36">
        <f t="shared" si="485"/>
        <v>0</v>
      </c>
    </row>
    <row r="901" spans="1:19" ht="19.5" hidden="1" thickTop="1" thickBot="1" x14ac:dyDescent="0.3">
      <c r="A901" s="3" t="str">
        <f t="shared" ref="A901:A964" si="512">IF((D901+F901+G901+H901+J901+I901)&gt;0,"a","b")</f>
        <v>b</v>
      </c>
      <c r="B901" s="1" t="s">
        <v>1</v>
      </c>
      <c r="C901" s="7" t="s">
        <v>10</v>
      </c>
      <c r="D901" s="16">
        <v>0</v>
      </c>
      <c r="E901" s="16">
        <v>0</v>
      </c>
      <c r="F901" s="22">
        <f t="shared" si="501"/>
        <v>0</v>
      </c>
      <c r="G901" s="22"/>
      <c r="H901" s="22"/>
      <c r="I901" s="21"/>
      <c r="J901" s="22"/>
      <c r="K901" s="22">
        <f t="shared" si="502"/>
        <v>0</v>
      </c>
      <c r="L901" s="22"/>
      <c r="M901" s="22"/>
      <c r="N901" s="21"/>
      <c r="O901" s="22"/>
      <c r="Q901" s="5" t="s">
        <v>160</v>
      </c>
      <c r="R901" s="33">
        <f t="shared" si="503"/>
        <v>0</v>
      </c>
      <c r="S901" s="36">
        <f t="shared" ref="S901:S964" si="513">E901-K901</f>
        <v>0</v>
      </c>
    </row>
    <row r="902" spans="1:19" ht="19.5" hidden="1" thickTop="1" thickBot="1" x14ac:dyDescent="0.3">
      <c r="A902" s="3" t="str">
        <f t="shared" si="512"/>
        <v>b</v>
      </c>
      <c r="B902" s="1" t="s">
        <v>1</v>
      </c>
      <c r="C902" s="7" t="s">
        <v>11</v>
      </c>
      <c r="D902" s="16">
        <v>0</v>
      </c>
      <c r="E902" s="16">
        <v>0</v>
      </c>
      <c r="F902" s="22">
        <f t="shared" si="501"/>
        <v>0</v>
      </c>
      <c r="G902" s="22"/>
      <c r="H902" s="22"/>
      <c r="I902" s="21"/>
      <c r="J902" s="22"/>
      <c r="K902" s="22">
        <f t="shared" si="502"/>
        <v>0</v>
      </c>
      <c r="L902" s="22"/>
      <c r="M902" s="22"/>
      <c r="N902" s="21"/>
      <c r="O902" s="22"/>
      <c r="Q902" s="5" t="s">
        <v>160</v>
      </c>
      <c r="R902" s="33">
        <f t="shared" si="503"/>
        <v>0</v>
      </c>
      <c r="S902" s="36">
        <f t="shared" si="513"/>
        <v>0</v>
      </c>
    </row>
    <row r="903" spans="1:19" ht="19.5" hidden="1" thickTop="1" thickBot="1" x14ac:dyDescent="0.3">
      <c r="A903" s="3" t="str">
        <f t="shared" si="512"/>
        <v>b</v>
      </c>
      <c r="B903" s="1" t="s">
        <v>1</v>
      </c>
      <c r="C903" s="7" t="s">
        <v>12</v>
      </c>
      <c r="D903" s="16">
        <v>0</v>
      </c>
      <c r="E903" s="16">
        <v>0</v>
      </c>
      <c r="F903" s="22">
        <f t="shared" si="501"/>
        <v>0</v>
      </c>
      <c r="G903" s="22"/>
      <c r="H903" s="22"/>
      <c r="I903" s="21"/>
      <c r="J903" s="22"/>
      <c r="K903" s="22">
        <f t="shared" si="502"/>
        <v>0</v>
      </c>
      <c r="L903" s="22"/>
      <c r="M903" s="22"/>
      <c r="N903" s="21"/>
      <c r="O903" s="22"/>
      <c r="Q903" s="5" t="s">
        <v>160</v>
      </c>
      <c r="R903" s="33">
        <f t="shared" si="503"/>
        <v>0</v>
      </c>
      <c r="S903" s="36">
        <f t="shared" si="513"/>
        <v>0</v>
      </c>
    </row>
    <row r="904" spans="1:19" ht="31.5" thickTop="1" thickBot="1" x14ac:dyDescent="0.3">
      <c r="A904" s="3" t="str">
        <f t="shared" si="512"/>
        <v>a</v>
      </c>
      <c r="B904" s="8" t="s">
        <v>131</v>
      </c>
      <c r="C904" s="9" t="s">
        <v>132</v>
      </c>
      <c r="D904" s="14">
        <f>D905+D913+D914+D915</f>
        <v>3100000</v>
      </c>
      <c r="E904" s="14">
        <f>E905+E913+E914+E915</f>
        <v>0</v>
      </c>
      <c r="F904" s="19">
        <f t="shared" si="501"/>
        <v>3100000</v>
      </c>
      <c r="G904" s="19">
        <f t="shared" ref="G904:J904" si="514">G905+G913+G914+G915</f>
        <v>400000</v>
      </c>
      <c r="H904" s="19">
        <f t="shared" si="514"/>
        <v>664000</v>
      </c>
      <c r="I904" s="19">
        <f t="shared" si="514"/>
        <v>729000</v>
      </c>
      <c r="J904" s="19">
        <f t="shared" si="514"/>
        <v>1307000</v>
      </c>
      <c r="K904" s="19">
        <f t="shared" si="502"/>
        <v>0</v>
      </c>
      <c r="L904" s="19">
        <f t="shared" ref="L904:O904" si="515">L905+L913+L914+L915</f>
        <v>0</v>
      </c>
      <c r="M904" s="19">
        <f t="shared" si="515"/>
        <v>0</v>
      </c>
      <c r="N904" s="19">
        <f t="shared" si="515"/>
        <v>0</v>
      </c>
      <c r="O904" s="19">
        <f t="shared" si="515"/>
        <v>0</v>
      </c>
      <c r="P904" s="5" t="s">
        <v>159</v>
      </c>
      <c r="Q904" s="5" t="s">
        <v>163</v>
      </c>
      <c r="R904" s="33">
        <f t="shared" si="503"/>
        <v>0</v>
      </c>
      <c r="S904" s="36">
        <f t="shared" si="513"/>
        <v>0</v>
      </c>
    </row>
    <row r="905" spans="1:19" ht="19.5" thickTop="1" thickBot="1" x14ac:dyDescent="0.3">
      <c r="A905" s="3" t="str">
        <f t="shared" si="512"/>
        <v>a</v>
      </c>
      <c r="B905" s="1" t="s">
        <v>1</v>
      </c>
      <c r="C905" s="7" t="s">
        <v>2</v>
      </c>
      <c r="D905" s="15">
        <f>D906+D907+D908+D909+D910+D911+D912</f>
        <v>3100000</v>
      </c>
      <c r="E905" s="15">
        <f>E906+E907+E908+E909+E910+E911+E912</f>
        <v>0</v>
      </c>
      <c r="F905" s="20">
        <f t="shared" si="501"/>
        <v>3100000</v>
      </c>
      <c r="G905" s="20">
        <f t="shared" ref="G905:J905" si="516">G906+G907+G908+G909+G910+G911+G912</f>
        <v>400000</v>
      </c>
      <c r="H905" s="20">
        <f t="shared" si="516"/>
        <v>664000</v>
      </c>
      <c r="I905" s="20">
        <f t="shared" si="516"/>
        <v>729000</v>
      </c>
      <c r="J905" s="20">
        <f t="shared" si="516"/>
        <v>1307000</v>
      </c>
      <c r="K905" s="20">
        <f t="shared" si="502"/>
        <v>0</v>
      </c>
      <c r="L905" s="20">
        <f t="shared" ref="L905:O905" si="517">L906+L907+L908+L909+L910+L911+L912</f>
        <v>0</v>
      </c>
      <c r="M905" s="20">
        <f t="shared" si="517"/>
        <v>0</v>
      </c>
      <c r="N905" s="20">
        <f t="shared" si="517"/>
        <v>0</v>
      </c>
      <c r="O905" s="20">
        <f t="shared" si="517"/>
        <v>0</v>
      </c>
      <c r="P905" s="5" t="s">
        <v>159</v>
      </c>
      <c r="Q905" s="5" t="s">
        <v>163</v>
      </c>
      <c r="R905" s="33">
        <f t="shared" si="503"/>
        <v>0</v>
      </c>
      <c r="S905" s="36">
        <f t="shared" si="513"/>
        <v>0</v>
      </c>
    </row>
    <row r="906" spans="1:19" ht="19.5" hidden="1" thickTop="1" thickBot="1" x14ac:dyDescent="0.3">
      <c r="A906" s="3" t="str">
        <f t="shared" si="512"/>
        <v>b</v>
      </c>
      <c r="B906" s="1" t="s">
        <v>1</v>
      </c>
      <c r="C906" s="7" t="s">
        <v>3</v>
      </c>
      <c r="D906" s="16">
        <v>0</v>
      </c>
      <c r="E906" s="16">
        <v>0</v>
      </c>
      <c r="F906" s="22">
        <f t="shared" si="501"/>
        <v>0</v>
      </c>
      <c r="G906" s="22"/>
      <c r="H906" s="22"/>
      <c r="I906" s="21"/>
      <c r="J906" s="22"/>
      <c r="K906" s="22">
        <f t="shared" si="502"/>
        <v>0</v>
      </c>
      <c r="L906" s="22"/>
      <c r="M906" s="22"/>
      <c r="N906" s="21"/>
      <c r="O906" s="22"/>
      <c r="Q906" s="5" t="s">
        <v>163</v>
      </c>
      <c r="R906" s="33">
        <f t="shared" si="503"/>
        <v>0</v>
      </c>
      <c r="S906" s="36">
        <f t="shared" si="513"/>
        <v>0</v>
      </c>
    </row>
    <row r="907" spans="1:19" ht="19.5" thickTop="1" thickBot="1" x14ac:dyDescent="0.3">
      <c r="A907" s="3" t="str">
        <f t="shared" si="512"/>
        <v>a</v>
      </c>
      <c r="B907" s="1" t="s">
        <v>1</v>
      </c>
      <c r="C907" s="7" t="s">
        <v>4</v>
      </c>
      <c r="D907" s="16">
        <v>286000</v>
      </c>
      <c r="E907" s="16">
        <v>0</v>
      </c>
      <c r="F907" s="22">
        <f t="shared" si="501"/>
        <v>286000</v>
      </c>
      <c r="G907" s="22">
        <v>71000</v>
      </c>
      <c r="H907" s="22">
        <v>73000</v>
      </c>
      <c r="I907" s="22">
        <v>71000</v>
      </c>
      <c r="J907" s="22">
        <v>71000</v>
      </c>
      <c r="K907" s="22">
        <f t="shared" si="502"/>
        <v>0</v>
      </c>
      <c r="L907" s="22"/>
      <c r="M907" s="22"/>
      <c r="N907" s="22"/>
      <c r="O907" s="22"/>
      <c r="Q907" s="5" t="s">
        <v>163</v>
      </c>
      <c r="R907" s="33">
        <f t="shared" si="503"/>
        <v>0</v>
      </c>
      <c r="S907" s="36">
        <f t="shared" si="513"/>
        <v>0</v>
      </c>
    </row>
    <row r="908" spans="1:19" ht="19.5" hidden="1" thickTop="1" thickBot="1" x14ac:dyDescent="0.3">
      <c r="A908" s="3" t="str">
        <f t="shared" si="512"/>
        <v>b</v>
      </c>
      <c r="B908" s="1" t="s">
        <v>1</v>
      </c>
      <c r="C908" s="7" t="s">
        <v>5</v>
      </c>
      <c r="D908" s="16">
        <v>0</v>
      </c>
      <c r="E908" s="16">
        <v>0</v>
      </c>
      <c r="F908" s="22">
        <f t="shared" si="501"/>
        <v>0</v>
      </c>
      <c r="G908" s="22"/>
      <c r="H908" s="22"/>
      <c r="I908" s="21"/>
      <c r="J908" s="22"/>
      <c r="K908" s="22">
        <f t="shared" si="502"/>
        <v>0</v>
      </c>
      <c r="L908" s="22"/>
      <c r="M908" s="22"/>
      <c r="N908" s="21"/>
      <c r="O908" s="22"/>
      <c r="Q908" s="5" t="s">
        <v>163</v>
      </c>
      <c r="R908" s="33">
        <f t="shared" si="503"/>
        <v>0</v>
      </c>
      <c r="S908" s="36">
        <f t="shared" si="513"/>
        <v>0</v>
      </c>
    </row>
    <row r="909" spans="1:19" ht="19.5" hidden="1" thickTop="1" thickBot="1" x14ac:dyDescent="0.3">
      <c r="A909" s="3" t="str">
        <f t="shared" si="512"/>
        <v>b</v>
      </c>
      <c r="B909" s="1" t="s">
        <v>1</v>
      </c>
      <c r="C909" s="7" t="s">
        <v>6</v>
      </c>
      <c r="D909" s="16">
        <v>0</v>
      </c>
      <c r="E909" s="16">
        <v>0</v>
      </c>
      <c r="F909" s="22">
        <f t="shared" si="501"/>
        <v>0</v>
      </c>
      <c r="G909" s="22"/>
      <c r="H909" s="22"/>
      <c r="I909" s="21"/>
      <c r="J909" s="22"/>
      <c r="K909" s="22">
        <f t="shared" si="502"/>
        <v>0</v>
      </c>
      <c r="L909" s="22"/>
      <c r="M909" s="22"/>
      <c r="N909" s="21"/>
      <c r="O909" s="22"/>
      <c r="Q909" s="5" t="s">
        <v>163</v>
      </c>
      <c r="R909" s="33">
        <f t="shared" si="503"/>
        <v>0</v>
      </c>
      <c r="S909" s="36">
        <f t="shared" si="513"/>
        <v>0</v>
      </c>
    </row>
    <row r="910" spans="1:19" ht="19.5" hidden="1" thickTop="1" thickBot="1" x14ac:dyDescent="0.3">
      <c r="A910" s="3" t="str">
        <f t="shared" si="512"/>
        <v>b</v>
      </c>
      <c r="B910" s="1" t="s">
        <v>1</v>
      </c>
      <c r="C910" s="7" t="s">
        <v>7</v>
      </c>
      <c r="D910" s="16">
        <v>0</v>
      </c>
      <c r="E910" s="16">
        <v>0</v>
      </c>
      <c r="F910" s="22">
        <f t="shared" si="501"/>
        <v>0</v>
      </c>
      <c r="G910" s="22"/>
      <c r="H910" s="22"/>
      <c r="I910" s="21"/>
      <c r="J910" s="22"/>
      <c r="K910" s="22">
        <f t="shared" si="502"/>
        <v>0</v>
      </c>
      <c r="L910" s="22"/>
      <c r="M910" s="22"/>
      <c r="N910" s="21"/>
      <c r="O910" s="22"/>
      <c r="Q910" s="5" t="s">
        <v>163</v>
      </c>
      <c r="R910" s="33">
        <f t="shared" si="503"/>
        <v>0</v>
      </c>
      <c r="S910" s="36">
        <f t="shared" si="513"/>
        <v>0</v>
      </c>
    </row>
    <row r="911" spans="1:19" ht="19.5" thickTop="1" thickBot="1" x14ac:dyDescent="0.3">
      <c r="A911" s="3" t="str">
        <f t="shared" si="512"/>
        <v>a</v>
      </c>
      <c r="B911" s="1" t="s">
        <v>1</v>
      </c>
      <c r="C911" s="7" t="s">
        <v>8</v>
      </c>
      <c r="D911" s="16">
        <v>2814000</v>
      </c>
      <c r="E911" s="16">
        <v>0</v>
      </c>
      <c r="F911" s="22">
        <f t="shared" si="501"/>
        <v>2814000</v>
      </c>
      <c r="G911" s="22">
        <f>79000+150000+100000</f>
        <v>329000</v>
      </c>
      <c r="H911" s="22">
        <f>141000+150000+300000</f>
        <v>591000</v>
      </c>
      <c r="I911" s="22">
        <f>308000+150000+200000</f>
        <v>658000</v>
      </c>
      <c r="J911" s="22">
        <f>150000+100000+986000</f>
        <v>1236000</v>
      </c>
      <c r="K911" s="22">
        <f t="shared" si="502"/>
        <v>0</v>
      </c>
      <c r="L911" s="22"/>
      <c r="M911" s="22"/>
      <c r="N911" s="22"/>
      <c r="O911" s="22"/>
      <c r="Q911" s="5" t="s">
        <v>163</v>
      </c>
      <c r="R911" s="33">
        <f t="shared" si="503"/>
        <v>0</v>
      </c>
      <c r="S911" s="36">
        <f t="shared" si="513"/>
        <v>0</v>
      </c>
    </row>
    <row r="912" spans="1:19" ht="19.5" hidden="1" thickTop="1" thickBot="1" x14ac:dyDescent="0.3">
      <c r="A912" s="3" t="str">
        <f t="shared" si="512"/>
        <v>b</v>
      </c>
      <c r="B912" s="1" t="s">
        <v>1</v>
      </c>
      <c r="C912" s="7" t="s">
        <v>9</v>
      </c>
      <c r="D912" s="16">
        <v>0</v>
      </c>
      <c r="E912" s="16">
        <v>0</v>
      </c>
      <c r="F912" s="22">
        <f t="shared" si="501"/>
        <v>0</v>
      </c>
      <c r="G912" s="22"/>
      <c r="H912" s="22"/>
      <c r="I912" s="21"/>
      <c r="J912" s="22"/>
      <c r="K912" s="22">
        <f t="shared" si="502"/>
        <v>0</v>
      </c>
      <c r="L912" s="22"/>
      <c r="M912" s="22"/>
      <c r="N912" s="21"/>
      <c r="O912" s="22"/>
      <c r="Q912" s="5" t="s">
        <v>163</v>
      </c>
      <c r="R912" s="33">
        <f t="shared" si="503"/>
        <v>0</v>
      </c>
      <c r="S912" s="36">
        <f t="shared" si="513"/>
        <v>0</v>
      </c>
    </row>
    <row r="913" spans="1:19" ht="19.5" hidden="1" thickTop="1" thickBot="1" x14ac:dyDescent="0.3">
      <c r="A913" s="3" t="str">
        <f t="shared" si="512"/>
        <v>b</v>
      </c>
      <c r="B913" s="1" t="s">
        <v>1</v>
      </c>
      <c r="C913" s="7" t="s">
        <v>10</v>
      </c>
      <c r="D913" s="16">
        <v>0</v>
      </c>
      <c r="E913" s="16">
        <v>0</v>
      </c>
      <c r="F913" s="22">
        <f t="shared" si="501"/>
        <v>0</v>
      </c>
      <c r="G913" s="22"/>
      <c r="H913" s="22"/>
      <c r="I913" s="21"/>
      <c r="J913" s="22"/>
      <c r="K913" s="22">
        <f t="shared" si="502"/>
        <v>0</v>
      </c>
      <c r="L913" s="22"/>
      <c r="M913" s="22"/>
      <c r="N913" s="21"/>
      <c r="O913" s="22"/>
      <c r="Q913" s="5" t="s">
        <v>163</v>
      </c>
      <c r="R913" s="33">
        <f t="shared" si="503"/>
        <v>0</v>
      </c>
      <c r="S913" s="36">
        <f t="shared" si="513"/>
        <v>0</v>
      </c>
    </row>
    <row r="914" spans="1:19" ht="19.5" hidden="1" thickTop="1" thickBot="1" x14ac:dyDescent="0.3">
      <c r="A914" s="3" t="str">
        <f t="shared" si="512"/>
        <v>b</v>
      </c>
      <c r="B914" s="1" t="s">
        <v>1</v>
      </c>
      <c r="C914" s="7" t="s">
        <v>11</v>
      </c>
      <c r="D914" s="16">
        <v>0</v>
      </c>
      <c r="E914" s="16">
        <v>0</v>
      </c>
      <c r="F914" s="22">
        <f t="shared" si="501"/>
        <v>0</v>
      </c>
      <c r="G914" s="22"/>
      <c r="H914" s="22"/>
      <c r="I914" s="21"/>
      <c r="J914" s="22"/>
      <c r="K914" s="22">
        <f t="shared" si="502"/>
        <v>0</v>
      </c>
      <c r="L914" s="22"/>
      <c r="M914" s="22"/>
      <c r="N914" s="21"/>
      <c r="O914" s="22"/>
      <c r="Q914" s="5" t="s">
        <v>163</v>
      </c>
      <c r="R914" s="33">
        <f t="shared" si="503"/>
        <v>0</v>
      </c>
      <c r="S914" s="36">
        <f t="shared" si="513"/>
        <v>0</v>
      </c>
    </row>
    <row r="915" spans="1:19" ht="19.5" hidden="1" thickTop="1" thickBot="1" x14ac:dyDescent="0.3">
      <c r="A915" s="3" t="str">
        <f t="shared" si="512"/>
        <v>b</v>
      </c>
      <c r="B915" s="1" t="s">
        <v>1</v>
      </c>
      <c r="C915" s="7" t="s">
        <v>12</v>
      </c>
      <c r="D915" s="16">
        <v>0</v>
      </c>
      <c r="E915" s="16">
        <v>0</v>
      </c>
      <c r="F915" s="22">
        <f t="shared" si="501"/>
        <v>0</v>
      </c>
      <c r="G915" s="22"/>
      <c r="H915" s="22"/>
      <c r="I915" s="21"/>
      <c r="J915" s="22"/>
      <c r="K915" s="22">
        <f t="shared" si="502"/>
        <v>0</v>
      </c>
      <c r="L915" s="22"/>
      <c r="M915" s="22"/>
      <c r="N915" s="21"/>
      <c r="O915" s="22"/>
      <c r="Q915" s="5" t="s">
        <v>163</v>
      </c>
      <c r="R915" s="33">
        <f t="shared" si="503"/>
        <v>0</v>
      </c>
      <c r="S915" s="36">
        <f t="shared" si="513"/>
        <v>0</v>
      </c>
    </row>
    <row r="916" spans="1:19" ht="71.25" customHeight="1" thickTop="1" thickBot="1" x14ac:dyDescent="0.3">
      <c r="A916" s="3" t="str">
        <f t="shared" si="512"/>
        <v>a</v>
      </c>
      <c r="B916" s="8" t="s">
        <v>133</v>
      </c>
      <c r="C916" s="9" t="s">
        <v>134</v>
      </c>
      <c r="D916" s="14">
        <f>D917+D925+D926+D927</f>
        <v>6000000</v>
      </c>
      <c r="E916" s="14">
        <f>E917+E925+E926+E927</f>
        <v>0</v>
      </c>
      <c r="F916" s="19">
        <f t="shared" si="501"/>
        <v>6000000</v>
      </c>
      <c r="G916" s="19">
        <f t="shared" ref="G916:J916" si="518">G917+G925+G926+G927</f>
        <v>1109800</v>
      </c>
      <c r="H916" s="19">
        <f t="shared" si="518"/>
        <v>1472000</v>
      </c>
      <c r="I916" s="19">
        <f t="shared" si="518"/>
        <v>1514500</v>
      </c>
      <c r="J916" s="19">
        <f t="shared" si="518"/>
        <v>1903700</v>
      </c>
      <c r="K916" s="19">
        <f t="shared" si="502"/>
        <v>0</v>
      </c>
      <c r="L916" s="19">
        <f t="shared" ref="L916:O916" si="519">L917+L925+L926+L927</f>
        <v>0</v>
      </c>
      <c r="M916" s="19">
        <f t="shared" si="519"/>
        <v>0</v>
      </c>
      <c r="N916" s="19">
        <f t="shared" si="519"/>
        <v>0</v>
      </c>
      <c r="O916" s="19">
        <f t="shared" si="519"/>
        <v>0</v>
      </c>
      <c r="P916" s="5" t="s">
        <v>159</v>
      </c>
      <c r="Q916" s="5" t="s">
        <v>163</v>
      </c>
      <c r="R916" s="33">
        <f t="shared" si="503"/>
        <v>0</v>
      </c>
      <c r="S916" s="36">
        <f t="shared" si="513"/>
        <v>0</v>
      </c>
    </row>
    <row r="917" spans="1:19" ht="19.5" thickTop="1" thickBot="1" x14ac:dyDescent="0.3">
      <c r="A917" s="3" t="str">
        <f t="shared" si="512"/>
        <v>a</v>
      </c>
      <c r="B917" s="1" t="s">
        <v>1</v>
      </c>
      <c r="C917" s="7" t="s">
        <v>2</v>
      </c>
      <c r="D917" s="15">
        <f>D918+D919+D920+D921+D922+D923+D924</f>
        <v>6000000</v>
      </c>
      <c r="E917" s="15">
        <f>E918+E919+E920+E921+E922+E923+E924</f>
        <v>0</v>
      </c>
      <c r="F917" s="20">
        <f t="shared" si="501"/>
        <v>6000000</v>
      </c>
      <c r="G917" s="20">
        <f t="shared" ref="G917:J917" si="520">G918+G919+G920+G921+G922+G923+G924</f>
        <v>1109800</v>
      </c>
      <c r="H917" s="20">
        <f t="shared" si="520"/>
        <v>1472000</v>
      </c>
      <c r="I917" s="20">
        <f t="shared" si="520"/>
        <v>1514500</v>
      </c>
      <c r="J917" s="20">
        <f t="shared" si="520"/>
        <v>1903700</v>
      </c>
      <c r="K917" s="20">
        <f t="shared" si="502"/>
        <v>0</v>
      </c>
      <c r="L917" s="20">
        <f t="shared" ref="L917:O917" si="521">L918+L919+L920+L921+L922+L923+L924</f>
        <v>0</v>
      </c>
      <c r="M917" s="20">
        <f t="shared" si="521"/>
        <v>0</v>
      </c>
      <c r="N917" s="20">
        <f t="shared" si="521"/>
        <v>0</v>
      </c>
      <c r="O917" s="20">
        <f t="shared" si="521"/>
        <v>0</v>
      </c>
      <c r="P917" s="5" t="s">
        <v>159</v>
      </c>
      <c r="Q917" s="5" t="s">
        <v>163</v>
      </c>
      <c r="R917" s="33">
        <f t="shared" si="503"/>
        <v>0</v>
      </c>
      <c r="S917" s="36">
        <f t="shared" si="513"/>
        <v>0</v>
      </c>
    </row>
    <row r="918" spans="1:19" ht="19.5" hidden="1" thickTop="1" thickBot="1" x14ac:dyDescent="0.3">
      <c r="A918" s="3" t="str">
        <f t="shared" si="512"/>
        <v>b</v>
      </c>
      <c r="B918" s="1" t="s">
        <v>1</v>
      </c>
      <c r="C918" s="7" t="s">
        <v>3</v>
      </c>
      <c r="D918" s="16">
        <v>0</v>
      </c>
      <c r="E918" s="16">
        <v>0</v>
      </c>
      <c r="F918" s="22">
        <f t="shared" si="501"/>
        <v>0</v>
      </c>
      <c r="G918" s="22"/>
      <c r="H918" s="22"/>
      <c r="I918" s="21"/>
      <c r="J918" s="22"/>
      <c r="K918" s="22">
        <f t="shared" si="502"/>
        <v>0</v>
      </c>
      <c r="L918" s="22"/>
      <c r="M918" s="22"/>
      <c r="N918" s="21"/>
      <c r="O918" s="22"/>
      <c r="Q918" s="5" t="s">
        <v>163</v>
      </c>
      <c r="R918" s="33">
        <f t="shared" si="503"/>
        <v>0</v>
      </c>
      <c r="S918" s="36">
        <f t="shared" si="513"/>
        <v>0</v>
      </c>
    </row>
    <row r="919" spans="1:19" ht="19.5" thickTop="1" thickBot="1" x14ac:dyDescent="0.3">
      <c r="A919" s="3" t="str">
        <f t="shared" si="512"/>
        <v>a</v>
      </c>
      <c r="B919" s="1" t="s">
        <v>1</v>
      </c>
      <c r="C919" s="7" t="s">
        <v>4</v>
      </c>
      <c r="D919" s="16">
        <v>252000</v>
      </c>
      <c r="E919" s="16">
        <v>0</v>
      </c>
      <c r="F919" s="22">
        <f t="shared" si="501"/>
        <v>252000</v>
      </c>
      <c r="G919" s="22">
        <v>63000</v>
      </c>
      <c r="H919" s="22">
        <v>63000</v>
      </c>
      <c r="I919" s="22">
        <v>63000</v>
      </c>
      <c r="J919" s="22">
        <v>63000</v>
      </c>
      <c r="K919" s="22">
        <f t="shared" si="502"/>
        <v>0</v>
      </c>
      <c r="L919" s="22"/>
      <c r="M919" s="22"/>
      <c r="N919" s="22"/>
      <c r="O919" s="22"/>
      <c r="Q919" s="5" t="s">
        <v>163</v>
      </c>
      <c r="R919" s="33">
        <f t="shared" si="503"/>
        <v>0</v>
      </c>
      <c r="S919" s="36">
        <f t="shared" si="513"/>
        <v>0</v>
      </c>
    </row>
    <row r="920" spans="1:19" ht="19.5" hidden="1" thickTop="1" thickBot="1" x14ac:dyDescent="0.3">
      <c r="A920" s="3" t="str">
        <f t="shared" si="512"/>
        <v>b</v>
      </c>
      <c r="B920" s="1" t="s">
        <v>1</v>
      </c>
      <c r="C920" s="7" t="s">
        <v>5</v>
      </c>
      <c r="D920" s="16">
        <v>0</v>
      </c>
      <c r="E920" s="16">
        <v>0</v>
      </c>
      <c r="F920" s="22">
        <f t="shared" si="501"/>
        <v>0</v>
      </c>
      <c r="G920" s="22"/>
      <c r="H920" s="22"/>
      <c r="I920" s="21"/>
      <c r="J920" s="22"/>
      <c r="K920" s="22">
        <f t="shared" si="502"/>
        <v>0</v>
      </c>
      <c r="L920" s="22"/>
      <c r="M920" s="22"/>
      <c r="N920" s="21"/>
      <c r="O920" s="22"/>
      <c r="Q920" s="5" t="s">
        <v>163</v>
      </c>
      <c r="R920" s="33">
        <f t="shared" si="503"/>
        <v>0</v>
      </c>
      <c r="S920" s="36">
        <f t="shared" si="513"/>
        <v>0</v>
      </c>
    </row>
    <row r="921" spans="1:19" ht="19.5" hidden="1" thickTop="1" thickBot="1" x14ac:dyDescent="0.3">
      <c r="A921" s="3" t="str">
        <f t="shared" si="512"/>
        <v>b</v>
      </c>
      <c r="B921" s="1" t="s">
        <v>1</v>
      </c>
      <c r="C921" s="7" t="s">
        <v>6</v>
      </c>
      <c r="D921" s="16">
        <v>0</v>
      </c>
      <c r="E921" s="16">
        <v>0</v>
      </c>
      <c r="F921" s="22">
        <f t="shared" si="501"/>
        <v>0</v>
      </c>
      <c r="G921" s="22"/>
      <c r="H921" s="22"/>
      <c r="I921" s="21"/>
      <c r="J921" s="22"/>
      <c r="K921" s="22">
        <f t="shared" si="502"/>
        <v>0</v>
      </c>
      <c r="L921" s="22"/>
      <c r="M921" s="22"/>
      <c r="N921" s="21"/>
      <c r="O921" s="22"/>
      <c r="Q921" s="5" t="s">
        <v>163</v>
      </c>
      <c r="R921" s="33">
        <f t="shared" si="503"/>
        <v>0</v>
      </c>
      <c r="S921" s="36">
        <f t="shared" si="513"/>
        <v>0</v>
      </c>
    </row>
    <row r="922" spans="1:19" ht="19.5" hidden="1" thickTop="1" thickBot="1" x14ac:dyDescent="0.3">
      <c r="A922" s="3" t="str">
        <f t="shared" si="512"/>
        <v>b</v>
      </c>
      <c r="B922" s="1" t="s">
        <v>1</v>
      </c>
      <c r="C922" s="7" t="s">
        <v>7</v>
      </c>
      <c r="D922" s="16">
        <v>0</v>
      </c>
      <c r="E922" s="16">
        <v>0</v>
      </c>
      <c r="F922" s="22">
        <f t="shared" si="501"/>
        <v>0</v>
      </c>
      <c r="G922" s="22"/>
      <c r="H922" s="22"/>
      <c r="I922" s="21"/>
      <c r="J922" s="22"/>
      <c r="K922" s="22">
        <f t="shared" si="502"/>
        <v>0</v>
      </c>
      <c r="L922" s="22"/>
      <c r="M922" s="22"/>
      <c r="N922" s="21"/>
      <c r="O922" s="22"/>
      <c r="Q922" s="5" t="s">
        <v>163</v>
      </c>
      <c r="R922" s="33">
        <f t="shared" si="503"/>
        <v>0</v>
      </c>
      <c r="S922" s="36">
        <f t="shared" si="513"/>
        <v>0</v>
      </c>
    </row>
    <row r="923" spans="1:19" ht="19.5" thickTop="1" thickBot="1" x14ac:dyDescent="0.3">
      <c r="A923" s="3" t="str">
        <f t="shared" si="512"/>
        <v>a</v>
      </c>
      <c r="B923" s="1" t="s">
        <v>1</v>
      </c>
      <c r="C923" s="7" t="s">
        <v>8</v>
      </c>
      <c r="D923" s="16">
        <v>5748000</v>
      </c>
      <c r="E923" s="16">
        <v>0</v>
      </c>
      <c r="F923" s="22">
        <f t="shared" si="501"/>
        <v>5748000</v>
      </c>
      <c r="G923" s="22">
        <f>926800+120000</f>
        <v>1046800</v>
      </c>
      <c r="H923" s="22">
        <f>1289000+120000</f>
        <v>1409000</v>
      </c>
      <c r="I923" s="22">
        <f>1331500+120000</f>
        <v>1451500</v>
      </c>
      <c r="J923" s="22">
        <f>112000+1686013+42687</f>
        <v>1840700</v>
      </c>
      <c r="K923" s="22">
        <f t="shared" si="502"/>
        <v>0</v>
      </c>
      <c r="L923" s="22"/>
      <c r="M923" s="22"/>
      <c r="N923" s="21"/>
      <c r="O923" s="22"/>
      <c r="Q923" s="5" t="s">
        <v>163</v>
      </c>
      <c r="R923" s="33">
        <f t="shared" si="503"/>
        <v>0</v>
      </c>
      <c r="S923" s="36">
        <f t="shared" si="513"/>
        <v>0</v>
      </c>
    </row>
    <row r="924" spans="1:19" ht="19.5" hidden="1" thickTop="1" thickBot="1" x14ac:dyDescent="0.3">
      <c r="A924" s="3" t="str">
        <f t="shared" si="512"/>
        <v>b</v>
      </c>
      <c r="B924" s="1" t="s">
        <v>1</v>
      </c>
      <c r="C924" s="7" t="s">
        <v>9</v>
      </c>
      <c r="D924" s="16">
        <v>0</v>
      </c>
      <c r="E924" s="16">
        <v>0</v>
      </c>
      <c r="F924" s="22">
        <f t="shared" si="501"/>
        <v>0</v>
      </c>
      <c r="G924" s="22"/>
      <c r="H924" s="22"/>
      <c r="I924" s="21"/>
      <c r="J924" s="22"/>
      <c r="K924" s="22">
        <f t="shared" si="502"/>
        <v>0</v>
      </c>
      <c r="L924" s="22"/>
      <c r="M924" s="22"/>
      <c r="N924" s="21"/>
      <c r="O924" s="22"/>
      <c r="Q924" s="5" t="s">
        <v>163</v>
      </c>
      <c r="R924" s="33">
        <f t="shared" si="503"/>
        <v>0</v>
      </c>
      <c r="S924" s="36">
        <f t="shared" si="513"/>
        <v>0</v>
      </c>
    </row>
    <row r="925" spans="1:19" ht="19.5" hidden="1" thickTop="1" thickBot="1" x14ac:dyDescent="0.3">
      <c r="A925" s="3" t="str">
        <f t="shared" si="512"/>
        <v>b</v>
      </c>
      <c r="B925" s="1" t="s">
        <v>1</v>
      </c>
      <c r="C925" s="7" t="s">
        <v>10</v>
      </c>
      <c r="D925" s="16">
        <v>0</v>
      </c>
      <c r="E925" s="16">
        <v>0</v>
      </c>
      <c r="F925" s="22">
        <f t="shared" si="501"/>
        <v>0</v>
      </c>
      <c r="G925" s="22"/>
      <c r="H925" s="22"/>
      <c r="I925" s="21"/>
      <c r="J925" s="22"/>
      <c r="K925" s="22">
        <f t="shared" si="502"/>
        <v>0</v>
      </c>
      <c r="L925" s="22"/>
      <c r="M925" s="22"/>
      <c r="N925" s="21"/>
      <c r="O925" s="22"/>
      <c r="Q925" s="5" t="s">
        <v>163</v>
      </c>
      <c r="R925" s="33">
        <f t="shared" si="503"/>
        <v>0</v>
      </c>
      <c r="S925" s="36">
        <f t="shared" si="513"/>
        <v>0</v>
      </c>
    </row>
    <row r="926" spans="1:19" ht="19.5" hidden="1" thickTop="1" thickBot="1" x14ac:dyDescent="0.3">
      <c r="A926" s="3" t="str">
        <f t="shared" si="512"/>
        <v>b</v>
      </c>
      <c r="B926" s="1" t="s">
        <v>1</v>
      </c>
      <c r="C926" s="7" t="s">
        <v>11</v>
      </c>
      <c r="D926" s="16">
        <v>0</v>
      </c>
      <c r="E926" s="16">
        <v>0</v>
      </c>
      <c r="F926" s="22">
        <f t="shared" si="501"/>
        <v>0</v>
      </c>
      <c r="G926" s="22"/>
      <c r="H926" s="22"/>
      <c r="I926" s="21"/>
      <c r="J926" s="22"/>
      <c r="K926" s="22">
        <f t="shared" si="502"/>
        <v>0</v>
      </c>
      <c r="L926" s="22"/>
      <c r="M926" s="22"/>
      <c r="N926" s="21"/>
      <c r="O926" s="22"/>
      <c r="Q926" s="5" t="s">
        <v>163</v>
      </c>
      <c r="R926" s="33">
        <f t="shared" si="503"/>
        <v>0</v>
      </c>
      <c r="S926" s="36">
        <f t="shared" si="513"/>
        <v>0</v>
      </c>
    </row>
    <row r="927" spans="1:19" ht="19.5" hidden="1" thickTop="1" thickBot="1" x14ac:dyDescent="0.3">
      <c r="A927" s="3" t="str">
        <f t="shared" si="512"/>
        <v>b</v>
      </c>
      <c r="B927" s="1" t="s">
        <v>1</v>
      </c>
      <c r="C927" s="7" t="s">
        <v>12</v>
      </c>
      <c r="D927" s="16">
        <v>0</v>
      </c>
      <c r="E927" s="16">
        <v>0</v>
      </c>
      <c r="F927" s="22">
        <f t="shared" si="501"/>
        <v>0</v>
      </c>
      <c r="G927" s="22"/>
      <c r="H927" s="22"/>
      <c r="I927" s="21"/>
      <c r="J927" s="22"/>
      <c r="K927" s="22">
        <f t="shared" si="502"/>
        <v>0</v>
      </c>
      <c r="L927" s="22"/>
      <c r="M927" s="22"/>
      <c r="N927" s="21"/>
      <c r="O927" s="22"/>
      <c r="Q927" s="5" t="s">
        <v>163</v>
      </c>
      <c r="R927" s="33">
        <f t="shared" si="503"/>
        <v>0</v>
      </c>
      <c r="S927" s="36">
        <f t="shared" si="513"/>
        <v>0</v>
      </c>
    </row>
    <row r="928" spans="1:19" ht="46.5" thickTop="1" thickBot="1" x14ac:dyDescent="0.3">
      <c r="A928" s="3" t="str">
        <f t="shared" si="512"/>
        <v>a</v>
      </c>
      <c r="B928" s="8" t="s">
        <v>135</v>
      </c>
      <c r="C928" s="9" t="s">
        <v>136</v>
      </c>
      <c r="D928" s="14">
        <f>D929+D937+D938+D939</f>
        <v>33251000</v>
      </c>
      <c r="E928" s="14">
        <f>E929+E937+E938+E939</f>
        <v>0</v>
      </c>
      <c r="F928" s="19">
        <f t="shared" si="501"/>
        <v>33251000</v>
      </c>
      <c r="G928" s="19">
        <f t="shared" ref="G928:J928" si="522">G929+G937+G938+G939</f>
        <v>8237700</v>
      </c>
      <c r="H928" s="19">
        <f t="shared" si="522"/>
        <v>8287700</v>
      </c>
      <c r="I928" s="19">
        <f t="shared" si="522"/>
        <v>8437800</v>
      </c>
      <c r="J928" s="19">
        <f t="shared" si="522"/>
        <v>8287800</v>
      </c>
      <c r="K928" s="19">
        <f t="shared" si="502"/>
        <v>0</v>
      </c>
      <c r="L928" s="19">
        <f t="shared" ref="L928:O928" si="523">L929+L937+L938+L939</f>
        <v>0</v>
      </c>
      <c r="M928" s="19">
        <f t="shared" si="523"/>
        <v>0</v>
      </c>
      <c r="N928" s="19">
        <f t="shared" si="523"/>
        <v>0</v>
      </c>
      <c r="O928" s="19">
        <f t="shared" si="523"/>
        <v>0</v>
      </c>
      <c r="P928" s="5" t="s">
        <v>159</v>
      </c>
      <c r="Q928" s="5" t="s">
        <v>170</v>
      </c>
      <c r="R928" s="33">
        <f t="shared" si="503"/>
        <v>0</v>
      </c>
      <c r="S928" s="36">
        <f t="shared" si="513"/>
        <v>0</v>
      </c>
    </row>
    <row r="929" spans="1:19" ht="19.5" thickTop="1" thickBot="1" x14ac:dyDescent="0.3">
      <c r="A929" s="3" t="str">
        <f t="shared" si="512"/>
        <v>a</v>
      </c>
      <c r="B929" s="1" t="s">
        <v>1</v>
      </c>
      <c r="C929" s="7" t="s">
        <v>2</v>
      </c>
      <c r="D929" s="15">
        <f>D930+D931+D932+D933+D934+D935+D936</f>
        <v>33221000</v>
      </c>
      <c r="E929" s="15">
        <f>E930+E931+E932+E933+E934+E935+E936</f>
        <v>0</v>
      </c>
      <c r="F929" s="20">
        <f t="shared" si="501"/>
        <v>33221000</v>
      </c>
      <c r="G929" s="20">
        <f t="shared" ref="G929:J929" si="524">G930+G931+G932+G933+G934+G935+G936</f>
        <v>8230200</v>
      </c>
      <c r="H929" s="20">
        <f t="shared" si="524"/>
        <v>8280200</v>
      </c>
      <c r="I929" s="20">
        <f t="shared" si="524"/>
        <v>8430300</v>
      </c>
      <c r="J929" s="20">
        <f t="shared" si="524"/>
        <v>8280300</v>
      </c>
      <c r="K929" s="20">
        <f t="shared" si="502"/>
        <v>0</v>
      </c>
      <c r="L929" s="20">
        <f t="shared" ref="L929:O929" si="525">L930+L931+L932+L933+L934+L935+L936</f>
        <v>0</v>
      </c>
      <c r="M929" s="20">
        <f t="shared" si="525"/>
        <v>0</v>
      </c>
      <c r="N929" s="20">
        <f t="shared" si="525"/>
        <v>0</v>
      </c>
      <c r="O929" s="20">
        <f t="shared" si="525"/>
        <v>0</v>
      </c>
      <c r="P929" s="5" t="s">
        <v>159</v>
      </c>
      <c r="Q929" s="5" t="s">
        <v>170</v>
      </c>
      <c r="R929" s="33">
        <f t="shared" si="503"/>
        <v>0</v>
      </c>
      <c r="S929" s="36">
        <f t="shared" si="513"/>
        <v>0</v>
      </c>
    </row>
    <row r="930" spans="1:19" ht="19.5" hidden="1" thickTop="1" thickBot="1" x14ac:dyDescent="0.3">
      <c r="A930" s="3" t="str">
        <f t="shared" si="512"/>
        <v>b</v>
      </c>
      <c r="B930" s="1" t="s">
        <v>1</v>
      </c>
      <c r="C930" s="7" t="s">
        <v>3</v>
      </c>
      <c r="D930" s="15">
        <f>D942+D954</f>
        <v>0</v>
      </c>
      <c r="E930" s="15">
        <f>E942+E954</f>
        <v>0</v>
      </c>
      <c r="F930" s="20">
        <f t="shared" si="501"/>
        <v>0</v>
      </c>
      <c r="G930" s="20">
        <f>G942+G954</f>
        <v>0</v>
      </c>
      <c r="H930" s="20">
        <f t="shared" ref="H930:J930" si="526">H942+H954</f>
        <v>0</v>
      </c>
      <c r="I930" s="20">
        <f t="shared" si="526"/>
        <v>0</v>
      </c>
      <c r="J930" s="20">
        <f t="shared" si="526"/>
        <v>0</v>
      </c>
      <c r="K930" s="20">
        <f t="shared" si="502"/>
        <v>0</v>
      </c>
      <c r="L930" s="20">
        <f>L942+L954</f>
        <v>0</v>
      </c>
      <c r="M930" s="20">
        <f t="shared" ref="M930:O930" si="527">M942+M954</f>
        <v>0</v>
      </c>
      <c r="N930" s="20">
        <f t="shared" si="527"/>
        <v>0</v>
      </c>
      <c r="O930" s="20">
        <f t="shared" si="527"/>
        <v>0</v>
      </c>
      <c r="P930" s="5" t="s">
        <v>159</v>
      </c>
      <c r="Q930" s="5" t="s">
        <v>170</v>
      </c>
      <c r="R930" s="33">
        <f t="shared" si="503"/>
        <v>0</v>
      </c>
      <c r="S930" s="36">
        <f t="shared" si="513"/>
        <v>0</v>
      </c>
    </row>
    <row r="931" spans="1:19" ht="19.5" thickTop="1" thickBot="1" x14ac:dyDescent="0.3">
      <c r="A931" s="3" t="str">
        <f t="shared" si="512"/>
        <v>a</v>
      </c>
      <c r="B931" s="1" t="s">
        <v>1</v>
      </c>
      <c r="C931" s="7" t="s">
        <v>4</v>
      </c>
      <c r="D931" s="15">
        <f t="shared" ref="D931:E939" si="528">D943+D955</f>
        <v>20758000</v>
      </c>
      <c r="E931" s="15">
        <f t="shared" si="528"/>
        <v>0</v>
      </c>
      <c r="F931" s="20">
        <f t="shared" si="501"/>
        <v>20758000</v>
      </c>
      <c r="G931" s="20">
        <f t="shared" ref="G931:J939" si="529">G943+G955</f>
        <v>5189500</v>
      </c>
      <c r="H931" s="20">
        <f t="shared" si="529"/>
        <v>5189500</v>
      </c>
      <c r="I931" s="20">
        <f t="shared" si="529"/>
        <v>5189500</v>
      </c>
      <c r="J931" s="20">
        <f t="shared" si="529"/>
        <v>5189500</v>
      </c>
      <c r="K931" s="20">
        <f t="shared" si="502"/>
        <v>0</v>
      </c>
      <c r="L931" s="20">
        <f t="shared" ref="L931:O939" si="530">L943+L955</f>
        <v>0</v>
      </c>
      <c r="M931" s="20">
        <f t="shared" si="530"/>
        <v>0</v>
      </c>
      <c r="N931" s="20">
        <f t="shared" si="530"/>
        <v>0</v>
      </c>
      <c r="O931" s="20">
        <f t="shared" si="530"/>
        <v>0</v>
      </c>
      <c r="P931" s="5" t="s">
        <v>159</v>
      </c>
      <c r="Q931" s="5" t="s">
        <v>170</v>
      </c>
      <c r="R931" s="33">
        <f t="shared" si="503"/>
        <v>0</v>
      </c>
      <c r="S931" s="36">
        <f t="shared" si="513"/>
        <v>0</v>
      </c>
    </row>
    <row r="932" spans="1:19" ht="19.5" hidden="1" thickTop="1" thickBot="1" x14ac:dyDescent="0.3">
      <c r="A932" s="3" t="str">
        <f t="shared" si="512"/>
        <v>b</v>
      </c>
      <c r="B932" s="1" t="s">
        <v>1</v>
      </c>
      <c r="C932" s="7" t="s">
        <v>5</v>
      </c>
      <c r="D932" s="15">
        <f t="shared" si="528"/>
        <v>0</v>
      </c>
      <c r="E932" s="15">
        <f t="shared" si="528"/>
        <v>0</v>
      </c>
      <c r="F932" s="20">
        <f t="shared" si="501"/>
        <v>0</v>
      </c>
      <c r="G932" s="20">
        <f t="shared" si="529"/>
        <v>0</v>
      </c>
      <c r="H932" s="20">
        <f t="shared" si="529"/>
        <v>0</v>
      </c>
      <c r="I932" s="20">
        <f t="shared" si="529"/>
        <v>0</v>
      </c>
      <c r="J932" s="20">
        <f t="shared" si="529"/>
        <v>0</v>
      </c>
      <c r="K932" s="20">
        <f t="shared" si="502"/>
        <v>0</v>
      </c>
      <c r="L932" s="20">
        <f t="shared" si="530"/>
        <v>0</v>
      </c>
      <c r="M932" s="20">
        <f t="shared" si="530"/>
        <v>0</v>
      </c>
      <c r="N932" s="20">
        <f t="shared" si="530"/>
        <v>0</v>
      </c>
      <c r="O932" s="20">
        <f t="shared" si="530"/>
        <v>0</v>
      </c>
      <c r="P932" s="5" t="s">
        <v>159</v>
      </c>
      <c r="Q932" s="5" t="s">
        <v>170</v>
      </c>
      <c r="R932" s="33">
        <f t="shared" si="503"/>
        <v>0</v>
      </c>
      <c r="S932" s="36">
        <f t="shared" si="513"/>
        <v>0</v>
      </c>
    </row>
    <row r="933" spans="1:19" ht="19.5" hidden="1" thickTop="1" thickBot="1" x14ac:dyDescent="0.3">
      <c r="A933" s="3" t="str">
        <f t="shared" si="512"/>
        <v>b</v>
      </c>
      <c r="B933" s="1" t="s">
        <v>1</v>
      </c>
      <c r="C933" s="7" t="s">
        <v>6</v>
      </c>
      <c r="D933" s="15">
        <f t="shared" si="528"/>
        <v>0</v>
      </c>
      <c r="E933" s="15">
        <f t="shared" si="528"/>
        <v>0</v>
      </c>
      <c r="F933" s="20">
        <f t="shared" si="501"/>
        <v>0</v>
      </c>
      <c r="G933" s="20">
        <f t="shared" si="529"/>
        <v>0</v>
      </c>
      <c r="H933" s="20">
        <f t="shared" si="529"/>
        <v>0</v>
      </c>
      <c r="I933" s="20">
        <f t="shared" si="529"/>
        <v>0</v>
      </c>
      <c r="J933" s="20">
        <f t="shared" si="529"/>
        <v>0</v>
      </c>
      <c r="K933" s="20">
        <f t="shared" si="502"/>
        <v>0</v>
      </c>
      <c r="L933" s="20">
        <f t="shared" si="530"/>
        <v>0</v>
      </c>
      <c r="M933" s="20">
        <f t="shared" si="530"/>
        <v>0</v>
      </c>
      <c r="N933" s="20">
        <f t="shared" si="530"/>
        <v>0</v>
      </c>
      <c r="O933" s="20">
        <f t="shared" si="530"/>
        <v>0</v>
      </c>
      <c r="P933" s="5" t="s">
        <v>159</v>
      </c>
      <c r="Q933" s="5" t="s">
        <v>170</v>
      </c>
      <c r="R933" s="33">
        <f t="shared" si="503"/>
        <v>0</v>
      </c>
      <c r="S933" s="36">
        <f t="shared" si="513"/>
        <v>0</v>
      </c>
    </row>
    <row r="934" spans="1:19" ht="19.5" hidden="1" thickTop="1" thickBot="1" x14ac:dyDescent="0.3">
      <c r="A934" s="3" t="str">
        <f t="shared" si="512"/>
        <v>b</v>
      </c>
      <c r="B934" s="1" t="s">
        <v>1</v>
      </c>
      <c r="C934" s="7" t="s">
        <v>7</v>
      </c>
      <c r="D934" s="15">
        <f t="shared" si="528"/>
        <v>0</v>
      </c>
      <c r="E934" s="15">
        <f t="shared" si="528"/>
        <v>0</v>
      </c>
      <c r="F934" s="20">
        <f t="shared" si="501"/>
        <v>0</v>
      </c>
      <c r="G934" s="20">
        <f t="shared" si="529"/>
        <v>0</v>
      </c>
      <c r="H934" s="20">
        <f t="shared" si="529"/>
        <v>0</v>
      </c>
      <c r="I934" s="20">
        <f t="shared" si="529"/>
        <v>0</v>
      </c>
      <c r="J934" s="20">
        <f t="shared" si="529"/>
        <v>0</v>
      </c>
      <c r="K934" s="20">
        <f t="shared" si="502"/>
        <v>0</v>
      </c>
      <c r="L934" s="20">
        <f t="shared" si="530"/>
        <v>0</v>
      </c>
      <c r="M934" s="20">
        <f t="shared" si="530"/>
        <v>0</v>
      </c>
      <c r="N934" s="20">
        <f t="shared" si="530"/>
        <v>0</v>
      </c>
      <c r="O934" s="20">
        <f t="shared" si="530"/>
        <v>0</v>
      </c>
      <c r="P934" s="5" t="s">
        <v>159</v>
      </c>
      <c r="Q934" s="5" t="s">
        <v>170</v>
      </c>
      <c r="R934" s="33">
        <f t="shared" si="503"/>
        <v>0</v>
      </c>
      <c r="S934" s="36">
        <f t="shared" si="513"/>
        <v>0</v>
      </c>
    </row>
    <row r="935" spans="1:19" ht="19.5" thickTop="1" thickBot="1" x14ac:dyDescent="0.3">
      <c r="A935" s="3" t="str">
        <f t="shared" si="512"/>
        <v>a</v>
      </c>
      <c r="B935" s="1" t="s">
        <v>1</v>
      </c>
      <c r="C935" s="7" t="s">
        <v>8</v>
      </c>
      <c r="D935" s="15">
        <f t="shared" si="528"/>
        <v>11803000</v>
      </c>
      <c r="E935" s="15">
        <f t="shared" si="528"/>
        <v>0</v>
      </c>
      <c r="F935" s="20">
        <f t="shared" si="501"/>
        <v>11803000</v>
      </c>
      <c r="G935" s="20">
        <f t="shared" si="529"/>
        <v>2875700</v>
      </c>
      <c r="H935" s="20">
        <f t="shared" si="529"/>
        <v>2925700</v>
      </c>
      <c r="I935" s="20">
        <f t="shared" si="529"/>
        <v>3075800</v>
      </c>
      <c r="J935" s="20">
        <f t="shared" si="529"/>
        <v>2925800</v>
      </c>
      <c r="K935" s="20">
        <f t="shared" si="502"/>
        <v>0</v>
      </c>
      <c r="L935" s="20">
        <f t="shared" si="530"/>
        <v>0</v>
      </c>
      <c r="M935" s="20">
        <f t="shared" si="530"/>
        <v>0</v>
      </c>
      <c r="N935" s="20">
        <f t="shared" si="530"/>
        <v>0</v>
      </c>
      <c r="O935" s="20">
        <f t="shared" si="530"/>
        <v>0</v>
      </c>
      <c r="P935" s="5" t="s">
        <v>159</v>
      </c>
      <c r="Q935" s="5" t="s">
        <v>170</v>
      </c>
      <c r="R935" s="33">
        <f t="shared" si="503"/>
        <v>0</v>
      </c>
      <c r="S935" s="36">
        <f t="shared" si="513"/>
        <v>0</v>
      </c>
    </row>
    <row r="936" spans="1:19" ht="19.5" thickTop="1" thickBot="1" x14ac:dyDescent="0.3">
      <c r="A936" s="3" t="str">
        <f t="shared" si="512"/>
        <v>a</v>
      </c>
      <c r="B936" s="1" t="s">
        <v>1</v>
      </c>
      <c r="C936" s="7" t="s">
        <v>9</v>
      </c>
      <c r="D936" s="15">
        <f t="shared" si="528"/>
        <v>660000</v>
      </c>
      <c r="E936" s="15">
        <f t="shared" si="528"/>
        <v>0</v>
      </c>
      <c r="F936" s="20">
        <f t="shared" si="501"/>
        <v>660000</v>
      </c>
      <c r="G936" s="20">
        <f t="shared" si="529"/>
        <v>165000</v>
      </c>
      <c r="H936" s="20">
        <f t="shared" si="529"/>
        <v>165000</v>
      </c>
      <c r="I936" s="20">
        <f t="shared" si="529"/>
        <v>165000</v>
      </c>
      <c r="J936" s="20">
        <f t="shared" si="529"/>
        <v>165000</v>
      </c>
      <c r="K936" s="20">
        <f t="shared" si="502"/>
        <v>0</v>
      </c>
      <c r="L936" s="20">
        <f t="shared" si="530"/>
        <v>0</v>
      </c>
      <c r="M936" s="20">
        <f t="shared" si="530"/>
        <v>0</v>
      </c>
      <c r="N936" s="20">
        <f t="shared" si="530"/>
        <v>0</v>
      </c>
      <c r="O936" s="20">
        <f t="shared" si="530"/>
        <v>0</v>
      </c>
      <c r="P936" s="5" t="s">
        <v>159</v>
      </c>
      <c r="Q936" s="5" t="s">
        <v>170</v>
      </c>
      <c r="R936" s="33">
        <f t="shared" si="503"/>
        <v>0</v>
      </c>
      <c r="S936" s="36">
        <f t="shared" si="513"/>
        <v>0</v>
      </c>
    </row>
    <row r="937" spans="1:19" ht="19.5" thickTop="1" thickBot="1" x14ac:dyDescent="0.3">
      <c r="A937" s="3" t="str">
        <f t="shared" si="512"/>
        <v>a</v>
      </c>
      <c r="B937" s="1" t="s">
        <v>1</v>
      </c>
      <c r="C937" s="7" t="s">
        <v>10</v>
      </c>
      <c r="D937" s="15">
        <f t="shared" si="528"/>
        <v>30000</v>
      </c>
      <c r="E937" s="15">
        <f t="shared" si="528"/>
        <v>0</v>
      </c>
      <c r="F937" s="20">
        <f t="shared" ref="F937:F1000" si="531">G937+H937+I937+J937</f>
        <v>30000</v>
      </c>
      <c r="G937" s="20">
        <f t="shared" si="529"/>
        <v>7500</v>
      </c>
      <c r="H937" s="20">
        <f t="shared" si="529"/>
        <v>7500</v>
      </c>
      <c r="I937" s="20">
        <f t="shared" si="529"/>
        <v>7500</v>
      </c>
      <c r="J937" s="20">
        <f t="shared" si="529"/>
        <v>7500</v>
      </c>
      <c r="K937" s="20">
        <f t="shared" ref="K937:K1000" si="532">L937+M937+N937+O937</f>
        <v>0</v>
      </c>
      <c r="L937" s="20">
        <f t="shared" si="530"/>
        <v>0</v>
      </c>
      <c r="M937" s="20">
        <f t="shared" si="530"/>
        <v>0</v>
      </c>
      <c r="N937" s="20">
        <f t="shared" si="530"/>
        <v>0</v>
      </c>
      <c r="O937" s="20">
        <f t="shared" si="530"/>
        <v>0</v>
      </c>
      <c r="P937" s="5" t="s">
        <v>159</v>
      </c>
      <c r="Q937" s="5" t="s">
        <v>170</v>
      </c>
      <c r="R937" s="33">
        <f t="shared" ref="R937:R1000" si="533">D937-F937</f>
        <v>0</v>
      </c>
      <c r="S937" s="36">
        <f t="shared" si="513"/>
        <v>0</v>
      </c>
    </row>
    <row r="938" spans="1:19" ht="19.5" hidden="1" thickTop="1" thickBot="1" x14ac:dyDescent="0.3">
      <c r="A938" s="3" t="str">
        <f t="shared" si="512"/>
        <v>b</v>
      </c>
      <c r="B938" s="1" t="s">
        <v>1</v>
      </c>
      <c r="C938" s="7" t="s">
        <v>11</v>
      </c>
      <c r="D938" s="15">
        <f t="shared" si="528"/>
        <v>0</v>
      </c>
      <c r="E938" s="15">
        <f t="shared" si="528"/>
        <v>0</v>
      </c>
      <c r="F938" s="20">
        <f t="shared" si="531"/>
        <v>0</v>
      </c>
      <c r="G938" s="20">
        <f t="shared" si="529"/>
        <v>0</v>
      </c>
      <c r="H938" s="20">
        <f t="shared" si="529"/>
        <v>0</v>
      </c>
      <c r="I938" s="20">
        <f t="shared" si="529"/>
        <v>0</v>
      </c>
      <c r="J938" s="20">
        <f t="shared" si="529"/>
        <v>0</v>
      </c>
      <c r="K938" s="20">
        <f t="shared" si="532"/>
        <v>0</v>
      </c>
      <c r="L938" s="20">
        <f t="shared" si="530"/>
        <v>0</v>
      </c>
      <c r="M938" s="20">
        <f t="shared" si="530"/>
        <v>0</v>
      </c>
      <c r="N938" s="20">
        <f t="shared" si="530"/>
        <v>0</v>
      </c>
      <c r="O938" s="20">
        <f t="shared" si="530"/>
        <v>0</v>
      </c>
      <c r="P938" s="5" t="s">
        <v>159</v>
      </c>
      <c r="Q938" s="5" t="s">
        <v>170</v>
      </c>
      <c r="R938" s="33">
        <f t="shared" si="533"/>
        <v>0</v>
      </c>
      <c r="S938" s="36">
        <f t="shared" si="513"/>
        <v>0</v>
      </c>
    </row>
    <row r="939" spans="1:19" ht="19.5" hidden="1" thickTop="1" thickBot="1" x14ac:dyDescent="0.3">
      <c r="A939" s="3" t="str">
        <f t="shared" si="512"/>
        <v>b</v>
      </c>
      <c r="B939" s="1" t="s">
        <v>1</v>
      </c>
      <c r="C939" s="7" t="s">
        <v>12</v>
      </c>
      <c r="D939" s="15">
        <f t="shared" si="528"/>
        <v>0</v>
      </c>
      <c r="E939" s="15">
        <f t="shared" si="528"/>
        <v>0</v>
      </c>
      <c r="F939" s="20">
        <f t="shared" si="531"/>
        <v>0</v>
      </c>
      <c r="G939" s="20">
        <f t="shared" si="529"/>
        <v>0</v>
      </c>
      <c r="H939" s="20">
        <f t="shared" si="529"/>
        <v>0</v>
      </c>
      <c r="I939" s="20">
        <f t="shared" si="529"/>
        <v>0</v>
      </c>
      <c r="J939" s="20">
        <f t="shared" si="529"/>
        <v>0</v>
      </c>
      <c r="K939" s="20">
        <f t="shared" si="532"/>
        <v>0</v>
      </c>
      <c r="L939" s="20">
        <f t="shared" si="530"/>
        <v>0</v>
      </c>
      <c r="M939" s="20">
        <f t="shared" si="530"/>
        <v>0</v>
      </c>
      <c r="N939" s="20">
        <f t="shared" si="530"/>
        <v>0</v>
      </c>
      <c r="O939" s="20">
        <f t="shared" si="530"/>
        <v>0</v>
      </c>
      <c r="P939" s="5" t="s">
        <v>159</v>
      </c>
      <c r="Q939" s="5" t="s">
        <v>170</v>
      </c>
      <c r="R939" s="33">
        <f t="shared" si="533"/>
        <v>0</v>
      </c>
      <c r="S939" s="36">
        <f t="shared" si="513"/>
        <v>0</v>
      </c>
    </row>
    <row r="940" spans="1:19" ht="46.5" thickTop="1" thickBot="1" x14ac:dyDescent="0.3">
      <c r="A940" s="3" t="str">
        <f t="shared" si="512"/>
        <v>a</v>
      </c>
      <c r="B940" s="8" t="s">
        <v>137</v>
      </c>
      <c r="C940" s="9" t="s">
        <v>138</v>
      </c>
      <c r="D940" s="14">
        <f>D941+D949+D950+D951</f>
        <v>10500000</v>
      </c>
      <c r="E940" s="14">
        <f>E941+E949+E950+E951</f>
        <v>0</v>
      </c>
      <c r="F940" s="19">
        <f t="shared" si="531"/>
        <v>10500000</v>
      </c>
      <c r="G940" s="19">
        <f t="shared" ref="G940:J940" si="534">G941+G949+G950+G951</f>
        <v>2550000</v>
      </c>
      <c r="H940" s="19">
        <f t="shared" si="534"/>
        <v>2600000</v>
      </c>
      <c r="I940" s="19">
        <f t="shared" si="534"/>
        <v>2750000</v>
      </c>
      <c r="J940" s="19">
        <f t="shared" si="534"/>
        <v>2600000</v>
      </c>
      <c r="K940" s="19">
        <f t="shared" si="532"/>
        <v>0</v>
      </c>
      <c r="L940" s="19">
        <f t="shared" ref="L940:O940" si="535">L941+L949+L950+L951</f>
        <v>0</v>
      </c>
      <c r="M940" s="19">
        <f t="shared" si="535"/>
        <v>0</v>
      </c>
      <c r="N940" s="19">
        <f t="shared" si="535"/>
        <v>0</v>
      </c>
      <c r="O940" s="19">
        <f t="shared" si="535"/>
        <v>0</v>
      </c>
      <c r="P940" s="5" t="s">
        <v>159</v>
      </c>
      <c r="Q940" s="5" t="s">
        <v>163</v>
      </c>
      <c r="R940" s="33">
        <f t="shared" si="533"/>
        <v>0</v>
      </c>
      <c r="S940" s="36">
        <f t="shared" si="513"/>
        <v>0</v>
      </c>
    </row>
    <row r="941" spans="1:19" ht="19.5" thickTop="1" thickBot="1" x14ac:dyDescent="0.3">
      <c r="A941" s="3" t="str">
        <f t="shared" si="512"/>
        <v>a</v>
      </c>
      <c r="B941" s="1" t="s">
        <v>1</v>
      </c>
      <c r="C941" s="7" t="s">
        <v>2</v>
      </c>
      <c r="D941" s="15">
        <f>D942+D943+D944+D945+D946+D947+D948</f>
        <v>10500000</v>
      </c>
      <c r="E941" s="15">
        <f>E942+E943+E944+E945+E946+E947+E948</f>
        <v>0</v>
      </c>
      <c r="F941" s="20">
        <f t="shared" si="531"/>
        <v>10500000</v>
      </c>
      <c r="G941" s="20">
        <f t="shared" ref="G941:J941" si="536">G942+G943+G944+G945+G946+G947+G948</f>
        <v>2550000</v>
      </c>
      <c r="H941" s="20">
        <f t="shared" si="536"/>
        <v>2600000</v>
      </c>
      <c r="I941" s="20">
        <f t="shared" si="536"/>
        <v>2750000</v>
      </c>
      <c r="J941" s="20">
        <f t="shared" si="536"/>
        <v>2600000</v>
      </c>
      <c r="K941" s="20">
        <f t="shared" si="532"/>
        <v>0</v>
      </c>
      <c r="L941" s="20">
        <f t="shared" ref="L941:O941" si="537">L942+L943+L944+L945+L946+L947+L948</f>
        <v>0</v>
      </c>
      <c r="M941" s="20">
        <f t="shared" si="537"/>
        <v>0</v>
      </c>
      <c r="N941" s="20">
        <f t="shared" si="537"/>
        <v>0</v>
      </c>
      <c r="O941" s="20">
        <f t="shared" si="537"/>
        <v>0</v>
      </c>
      <c r="P941" s="5" t="s">
        <v>159</v>
      </c>
      <c r="Q941" s="5" t="s">
        <v>163</v>
      </c>
      <c r="R941" s="33">
        <f t="shared" si="533"/>
        <v>0</v>
      </c>
      <c r="S941" s="36">
        <f t="shared" si="513"/>
        <v>0</v>
      </c>
    </row>
    <row r="942" spans="1:19" ht="19.5" hidden="1" thickTop="1" thickBot="1" x14ac:dyDescent="0.3">
      <c r="A942" s="3" t="str">
        <f t="shared" si="512"/>
        <v>b</v>
      </c>
      <c r="B942" s="1" t="s">
        <v>1</v>
      </c>
      <c r="C942" s="7" t="s">
        <v>3</v>
      </c>
      <c r="D942" s="16">
        <v>0</v>
      </c>
      <c r="E942" s="16">
        <v>0</v>
      </c>
      <c r="F942" s="22">
        <f t="shared" si="531"/>
        <v>0</v>
      </c>
      <c r="G942" s="22"/>
      <c r="H942" s="22"/>
      <c r="I942" s="21"/>
      <c r="J942" s="22"/>
      <c r="K942" s="22">
        <f t="shared" si="532"/>
        <v>0</v>
      </c>
      <c r="L942" s="22"/>
      <c r="M942" s="22"/>
      <c r="N942" s="21"/>
      <c r="O942" s="22"/>
      <c r="Q942" s="5" t="s">
        <v>163</v>
      </c>
      <c r="R942" s="33">
        <f t="shared" si="533"/>
        <v>0</v>
      </c>
      <c r="S942" s="36">
        <f t="shared" si="513"/>
        <v>0</v>
      </c>
    </row>
    <row r="943" spans="1:19" ht="19.5" hidden="1" thickTop="1" thickBot="1" x14ac:dyDescent="0.3">
      <c r="A943" s="3" t="str">
        <f t="shared" si="512"/>
        <v>b</v>
      </c>
      <c r="B943" s="1" t="s">
        <v>1</v>
      </c>
      <c r="C943" s="7" t="s">
        <v>4</v>
      </c>
      <c r="D943" s="16">
        <v>0</v>
      </c>
      <c r="E943" s="16">
        <v>0</v>
      </c>
      <c r="F943" s="22">
        <f t="shared" si="531"/>
        <v>0</v>
      </c>
      <c r="G943" s="22"/>
      <c r="H943" s="22"/>
      <c r="I943" s="21"/>
      <c r="J943" s="22"/>
      <c r="K943" s="22">
        <f t="shared" si="532"/>
        <v>0</v>
      </c>
      <c r="L943" s="22"/>
      <c r="M943" s="22"/>
      <c r="N943" s="21"/>
      <c r="O943" s="22"/>
      <c r="Q943" s="5" t="s">
        <v>163</v>
      </c>
      <c r="R943" s="33">
        <f t="shared" si="533"/>
        <v>0</v>
      </c>
      <c r="S943" s="36">
        <f t="shared" si="513"/>
        <v>0</v>
      </c>
    </row>
    <row r="944" spans="1:19" ht="19.5" hidden="1" thickTop="1" thickBot="1" x14ac:dyDescent="0.3">
      <c r="A944" s="3" t="str">
        <f t="shared" si="512"/>
        <v>b</v>
      </c>
      <c r="B944" s="1" t="s">
        <v>1</v>
      </c>
      <c r="C944" s="7" t="s">
        <v>5</v>
      </c>
      <c r="D944" s="16">
        <v>0</v>
      </c>
      <c r="E944" s="16">
        <v>0</v>
      </c>
      <c r="F944" s="22">
        <f t="shared" si="531"/>
        <v>0</v>
      </c>
      <c r="G944" s="22"/>
      <c r="H944" s="22"/>
      <c r="I944" s="21"/>
      <c r="J944" s="22"/>
      <c r="K944" s="22">
        <f t="shared" si="532"/>
        <v>0</v>
      </c>
      <c r="L944" s="22"/>
      <c r="M944" s="22"/>
      <c r="N944" s="21"/>
      <c r="O944" s="22"/>
      <c r="Q944" s="5" t="s">
        <v>163</v>
      </c>
      <c r="R944" s="33">
        <f t="shared" si="533"/>
        <v>0</v>
      </c>
      <c r="S944" s="36">
        <f t="shared" si="513"/>
        <v>0</v>
      </c>
    </row>
    <row r="945" spans="1:19" ht="19.5" hidden="1" thickTop="1" thickBot="1" x14ac:dyDescent="0.3">
      <c r="A945" s="3" t="str">
        <f t="shared" si="512"/>
        <v>b</v>
      </c>
      <c r="B945" s="1" t="s">
        <v>1</v>
      </c>
      <c r="C945" s="7" t="s">
        <v>6</v>
      </c>
      <c r="D945" s="16">
        <v>0</v>
      </c>
      <c r="E945" s="16">
        <v>0</v>
      </c>
      <c r="F945" s="22">
        <f t="shared" si="531"/>
        <v>0</v>
      </c>
      <c r="G945" s="22"/>
      <c r="H945" s="22"/>
      <c r="I945" s="21"/>
      <c r="J945" s="22"/>
      <c r="K945" s="22">
        <f t="shared" si="532"/>
        <v>0</v>
      </c>
      <c r="L945" s="22"/>
      <c r="M945" s="22"/>
      <c r="N945" s="21"/>
      <c r="O945" s="22"/>
      <c r="Q945" s="5" t="s">
        <v>163</v>
      </c>
      <c r="R945" s="33">
        <f t="shared" si="533"/>
        <v>0</v>
      </c>
      <c r="S945" s="36">
        <f t="shared" si="513"/>
        <v>0</v>
      </c>
    </row>
    <row r="946" spans="1:19" ht="19.5" hidden="1" thickTop="1" thickBot="1" x14ac:dyDescent="0.3">
      <c r="A946" s="3" t="str">
        <f t="shared" si="512"/>
        <v>b</v>
      </c>
      <c r="B946" s="1" t="s">
        <v>1</v>
      </c>
      <c r="C946" s="7" t="s">
        <v>7</v>
      </c>
      <c r="D946" s="16">
        <v>0</v>
      </c>
      <c r="E946" s="16">
        <v>0</v>
      </c>
      <c r="F946" s="22">
        <f t="shared" si="531"/>
        <v>0</v>
      </c>
      <c r="G946" s="22"/>
      <c r="H946" s="22"/>
      <c r="I946" s="21"/>
      <c r="J946" s="22"/>
      <c r="K946" s="22">
        <f t="shared" si="532"/>
        <v>0</v>
      </c>
      <c r="L946" s="22"/>
      <c r="M946" s="22"/>
      <c r="N946" s="21"/>
      <c r="O946" s="22"/>
      <c r="Q946" s="5" t="s">
        <v>163</v>
      </c>
      <c r="R946" s="33">
        <f t="shared" si="533"/>
        <v>0</v>
      </c>
      <c r="S946" s="36">
        <f t="shared" si="513"/>
        <v>0</v>
      </c>
    </row>
    <row r="947" spans="1:19" ht="19.5" thickTop="1" thickBot="1" x14ac:dyDescent="0.3">
      <c r="A947" s="3" t="str">
        <f t="shared" si="512"/>
        <v>a</v>
      </c>
      <c r="B947" s="1" t="s">
        <v>1</v>
      </c>
      <c r="C947" s="7" t="s">
        <v>8</v>
      </c>
      <c r="D947" s="16">
        <v>10500000</v>
      </c>
      <c r="E947" s="16">
        <v>0</v>
      </c>
      <c r="F947" s="22">
        <f t="shared" si="531"/>
        <v>10500000</v>
      </c>
      <c r="G947" s="22">
        <v>2550000</v>
      </c>
      <c r="H947" s="22">
        <v>2600000</v>
      </c>
      <c r="I947" s="21">
        <v>2750000</v>
      </c>
      <c r="J947" s="22">
        <v>2600000</v>
      </c>
      <c r="K947" s="22">
        <f t="shared" si="532"/>
        <v>0</v>
      </c>
      <c r="L947" s="22"/>
      <c r="M947" s="22"/>
      <c r="N947" s="21"/>
      <c r="O947" s="22"/>
      <c r="Q947" s="5" t="s">
        <v>163</v>
      </c>
      <c r="R947" s="33">
        <f t="shared" si="533"/>
        <v>0</v>
      </c>
      <c r="S947" s="36">
        <f t="shared" si="513"/>
        <v>0</v>
      </c>
    </row>
    <row r="948" spans="1:19" ht="19.5" hidden="1" thickTop="1" thickBot="1" x14ac:dyDescent="0.3">
      <c r="A948" s="3" t="str">
        <f t="shared" si="512"/>
        <v>b</v>
      </c>
      <c r="B948" s="1" t="s">
        <v>1</v>
      </c>
      <c r="C948" s="7" t="s">
        <v>9</v>
      </c>
      <c r="D948" s="16">
        <v>0</v>
      </c>
      <c r="E948" s="16">
        <v>0</v>
      </c>
      <c r="F948" s="22">
        <f t="shared" si="531"/>
        <v>0</v>
      </c>
      <c r="G948" s="22"/>
      <c r="H948" s="22"/>
      <c r="I948" s="21"/>
      <c r="J948" s="22"/>
      <c r="K948" s="22">
        <f t="shared" si="532"/>
        <v>0</v>
      </c>
      <c r="L948" s="22"/>
      <c r="M948" s="22"/>
      <c r="N948" s="21"/>
      <c r="O948" s="22"/>
      <c r="Q948" s="5" t="s">
        <v>163</v>
      </c>
      <c r="R948" s="33">
        <f t="shared" si="533"/>
        <v>0</v>
      </c>
      <c r="S948" s="36">
        <f t="shared" si="513"/>
        <v>0</v>
      </c>
    </row>
    <row r="949" spans="1:19" ht="19.5" hidden="1" thickTop="1" thickBot="1" x14ac:dyDescent="0.3">
      <c r="A949" s="3" t="str">
        <f t="shared" si="512"/>
        <v>b</v>
      </c>
      <c r="B949" s="1" t="s">
        <v>1</v>
      </c>
      <c r="C949" s="7" t="s">
        <v>10</v>
      </c>
      <c r="D949" s="16">
        <v>0</v>
      </c>
      <c r="E949" s="16">
        <v>0</v>
      </c>
      <c r="F949" s="22">
        <f t="shared" si="531"/>
        <v>0</v>
      </c>
      <c r="G949" s="22"/>
      <c r="H949" s="22"/>
      <c r="I949" s="21"/>
      <c r="J949" s="22"/>
      <c r="K949" s="22">
        <f t="shared" si="532"/>
        <v>0</v>
      </c>
      <c r="L949" s="22"/>
      <c r="M949" s="22"/>
      <c r="N949" s="21"/>
      <c r="O949" s="22"/>
      <c r="Q949" s="5" t="s">
        <v>163</v>
      </c>
      <c r="R949" s="33">
        <f t="shared" si="533"/>
        <v>0</v>
      </c>
      <c r="S949" s="36">
        <f t="shared" si="513"/>
        <v>0</v>
      </c>
    </row>
    <row r="950" spans="1:19" ht="19.5" hidden="1" thickTop="1" thickBot="1" x14ac:dyDescent="0.3">
      <c r="A950" s="3" t="str">
        <f t="shared" si="512"/>
        <v>b</v>
      </c>
      <c r="B950" s="1" t="s">
        <v>1</v>
      </c>
      <c r="C950" s="7" t="s">
        <v>11</v>
      </c>
      <c r="D950" s="16">
        <v>0</v>
      </c>
      <c r="E950" s="16">
        <v>0</v>
      </c>
      <c r="F950" s="22">
        <f t="shared" si="531"/>
        <v>0</v>
      </c>
      <c r="G950" s="22"/>
      <c r="H950" s="22"/>
      <c r="I950" s="21"/>
      <c r="J950" s="22"/>
      <c r="K950" s="22">
        <f t="shared" si="532"/>
        <v>0</v>
      </c>
      <c r="L950" s="22"/>
      <c r="M950" s="22"/>
      <c r="N950" s="21"/>
      <c r="O950" s="22"/>
      <c r="Q950" s="5" t="s">
        <v>163</v>
      </c>
      <c r="R950" s="33">
        <f t="shared" si="533"/>
        <v>0</v>
      </c>
      <c r="S950" s="36">
        <f t="shared" si="513"/>
        <v>0</v>
      </c>
    </row>
    <row r="951" spans="1:19" ht="19.5" hidden="1" thickTop="1" thickBot="1" x14ac:dyDescent="0.3">
      <c r="A951" s="3" t="str">
        <f t="shared" si="512"/>
        <v>b</v>
      </c>
      <c r="B951" s="1" t="s">
        <v>1</v>
      </c>
      <c r="C951" s="7" t="s">
        <v>12</v>
      </c>
      <c r="D951" s="16">
        <v>0</v>
      </c>
      <c r="E951" s="16">
        <v>0</v>
      </c>
      <c r="F951" s="22">
        <f t="shared" si="531"/>
        <v>0</v>
      </c>
      <c r="G951" s="22"/>
      <c r="H951" s="22"/>
      <c r="I951" s="21"/>
      <c r="J951" s="22"/>
      <c r="K951" s="22">
        <f t="shared" si="532"/>
        <v>0</v>
      </c>
      <c r="L951" s="22"/>
      <c r="M951" s="22"/>
      <c r="N951" s="21"/>
      <c r="O951" s="22"/>
      <c r="Q951" s="5" t="s">
        <v>163</v>
      </c>
      <c r="R951" s="33">
        <f t="shared" si="533"/>
        <v>0</v>
      </c>
      <c r="S951" s="36">
        <f t="shared" si="513"/>
        <v>0</v>
      </c>
    </row>
    <row r="952" spans="1:19" ht="37.5" thickTop="1" thickBot="1" x14ac:dyDescent="0.3">
      <c r="A952" s="3" t="str">
        <f t="shared" si="512"/>
        <v>a</v>
      </c>
      <c r="B952" s="8" t="s">
        <v>139</v>
      </c>
      <c r="C952" s="9" t="s">
        <v>140</v>
      </c>
      <c r="D952" s="14">
        <f>D953+D961+D962+D963</f>
        <v>22751000</v>
      </c>
      <c r="E952" s="14">
        <f>E953+E961+E962+E963</f>
        <v>0</v>
      </c>
      <c r="F952" s="19">
        <f t="shared" si="531"/>
        <v>22751000</v>
      </c>
      <c r="G952" s="19">
        <f t="shared" ref="G952:J952" si="538">G953+G961+G962+G963</f>
        <v>5687700</v>
      </c>
      <c r="H952" s="19">
        <f t="shared" si="538"/>
        <v>5687700</v>
      </c>
      <c r="I952" s="19">
        <f t="shared" si="538"/>
        <v>5687800</v>
      </c>
      <c r="J952" s="19">
        <f t="shared" si="538"/>
        <v>5687800</v>
      </c>
      <c r="K952" s="19">
        <f t="shared" si="532"/>
        <v>0</v>
      </c>
      <c r="L952" s="19">
        <f t="shared" ref="L952:O952" si="539">L953+L961+L962+L963</f>
        <v>0</v>
      </c>
      <c r="M952" s="19">
        <f t="shared" si="539"/>
        <v>0</v>
      </c>
      <c r="N952" s="19">
        <f t="shared" si="539"/>
        <v>0</v>
      </c>
      <c r="O952" s="19">
        <f t="shared" si="539"/>
        <v>0</v>
      </c>
      <c r="P952" s="5" t="s">
        <v>159</v>
      </c>
      <c r="Q952" s="5" t="s">
        <v>166</v>
      </c>
      <c r="R952" s="33">
        <f t="shared" si="533"/>
        <v>0</v>
      </c>
      <c r="S952" s="36">
        <f t="shared" si="513"/>
        <v>0</v>
      </c>
    </row>
    <row r="953" spans="1:19" ht="19.5" thickTop="1" thickBot="1" x14ac:dyDescent="0.3">
      <c r="A953" s="3" t="str">
        <f t="shared" si="512"/>
        <v>a</v>
      </c>
      <c r="B953" s="1" t="s">
        <v>1</v>
      </c>
      <c r="C953" s="7" t="s">
        <v>2</v>
      </c>
      <c r="D953" s="15">
        <f>D954+D955+D956+D957+D958+D959+D960</f>
        <v>22721000</v>
      </c>
      <c r="E953" s="15">
        <f>E954+E955+E956+E957+E958+E959+E960</f>
        <v>0</v>
      </c>
      <c r="F953" s="20">
        <f t="shared" si="531"/>
        <v>22721000</v>
      </c>
      <c r="G953" s="20">
        <f t="shared" ref="G953:J953" si="540">G954+G955+G956+G957+G958+G959+G960</f>
        <v>5680200</v>
      </c>
      <c r="H953" s="20">
        <f t="shared" si="540"/>
        <v>5680200</v>
      </c>
      <c r="I953" s="20">
        <f t="shared" si="540"/>
        <v>5680300</v>
      </c>
      <c r="J953" s="20">
        <f t="shared" si="540"/>
        <v>5680300</v>
      </c>
      <c r="K953" s="20">
        <f t="shared" si="532"/>
        <v>0</v>
      </c>
      <c r="L953" s="20">
        <f t="shared" ref="L953:O953" si="541">L954+L955+L956+L957+L958+L959+L960</f>
        <v>0</v>
      </c>
      <c r="M953" s="20">
        <f t="shared" si="541"/>
        <v>0</v>
      </c>
      <c r="N953" s="20">
        <f t="shared" si="541"/>
        <v>0</v>
      </c>
      <c r="O953" s="20">
        <f t="shared" si="541"/>
        <v>0</v>
      </c>
      <c r="P953" s="5" t="s">
        <v>159</v>
      </c>
      <c r="Q953" s="5" t="s">
        <v>166</v>
      </c>
      <c r="R953" s="33">
        <f t="shared" si="533"/>
        <v>0</v>
      </c>
      <c r="S953" s="36">
        <f t="shared" si="513"/>
        <v>0</v>
      </c>
    </row>
    <row r="954" spans="1:19" ht="19.5" hidden="1" thickTop="1" thickBot="1" x14ac:dyDescent="0.3">
      <c r="A954" s="3" t="str">
        <f t="shared" si="512"/>
        <v>b</v>
      </c>
      <c r="B954" s="1" t="s">
        <v>1</v>
      </c>
      <c r="C954" s="7" t="s">
        <v>3</v>
      </c>
      <c r="D954" s="16">
        <v>0</v>
      </c>
      <c r="E954" s="16">
        <v>0</v>
      </c>
      <c r="F954" s="22">
        <f t="shared" si="531"/>
        <v>0</v>
      </c>
      <c r="G954" s="22"/>
      <c r="H954" s="22"/>
      <c r="I954" s="21"/>
      <c r="J954" s="22"/>
      <c r="K954" s="22">
        <f t="shared" si="532"/>
        <v>0</v>
      </c>
      <c r="L954" s="22"/>
      <c r="M954" s="22"/>
      <c r="N954" s="21"/>
      <c r="O954" s="22"/>
      <c r="Q954" s="5" t="s">
        <v>166</v>
      </c>
      <c r="R954" s="33">
        <f t="shared" si="533"/>
        <v>0</v>
      </c>
      <c r="S954" s="36">
        <f t="shared" si="513"/>
        <v>0</v>
      </c>
    </row>
    <row r="955" spans="1:19" ht="19.5" thickTop="1" thickBot="1" x14ac:dyDescent="0.3">
      <c r="A955" s="3" t="str">
        <f t="shared" si="512"/>
        <v>a</v>
      </c>
      <c r="B955" s="1" t="s">
        <v>1</v>
      </c>
      <c r="C955" s="7" t="s">
        <v>4</v>
      </c>
      <c r="D955" s="16">
        <v>20758000</v>
      </c>
      <c r="E955" s="16">
        <v>0</v>
      </c>
      <c r="F955" s="22">
        <f t="shared" si="531"/>
        <v>20758000</v>
      </c>
      <c r="G955" s="22">
        <v>5189500</v>
      </c>
      <c r="H955" s="22">
        <v>5189500</v>
      </c>
      <c r="I955" s="21">
        <v>5189500</v>
      </c>
      <c r="J955" s="22">
        <v>5189500</v>
      </c>
      <c r="K955" s="22">
        <f t="shared" si="532"/>
        <v>0</v>
      </c>
      <c r="L955" s="22"/>
      <c r="M955" s="22"/>
      <c r="N955" s="21"/>
      <c r="O955" s="22"/>
      <c r="Q955" s="5" t="s">
        <v>166</v>
      </c>
      <c r="R955" s="33">
        <f t="shared" si="533"/>
        <v>0</v>
      </c>
      <c r="S955" s="36">
        <f t="shared" si="513"/>
        <v>0</v>
      </c>
    </row>
    <row r="956" spans="1:19" ht="19.5" hidden="1" thickTop="1" thickBot="1" x14ac:dyDescent="0.3">
      <c r="A956" s="3" t="str">
        <f t="shared" si="512"/>
        <v>b</v>
      </c>
      <c r="B956" s="1" t="s">
        <v>1</v>
      </c>
      <c r="C956" s="7" t="s">
        <v>5</v>
      </c>
      <c r="D956" s="16">
        <v>0</v>
      </c>
      <c r="E956" s="16">
        <v>0</v>
      </c>
      <c r="F956" s="22">
        <f t="shared" si="531"/>
        <v>0</v>
      </c>
      <c r="G956" s="22"/>
      <c r="H956" s="22"/>
      <c r="I956" s="21"/>
      <c r="J956" s="22"/>
      <c r="K956" s="22">
        <f t="shared" si="532"/>
        <v>0</v>
      </c>
      <c r="L956" s="22"/>
      <c r="M956" s="22"/>
      <c r="N956" s="21"/>
      <c r="O956" s="22"/>
      <c r="Q956" s="5" t="s">
        <v>166</v>
      </c>
      <c r="R956" s="33">
        <f t="shared" si="533"/>
        <v>0</v>
      </c>
      <c r="S956" s="36">
        <f t="shared" si="513"/>
        <v>0</v>
      </c>
    </row>
    <row r="957" spans="1:19" ht="19.5" hidden="1" thickTop="1" thickBot="1" x14ac:dyDescent="0.3">
      <c r="A957" s="3" t="str">
        <f t="shared" si="512"/>
        <v>b</v>
      </c>
      <c r="B957" s="1" t="s">
        <v>1</v>
      </c>
      <c r="C957" s="7" t="s">
        <v>6</v>
      </c>
      <c r="D957" s="16">
        <v>0</v>
      </c>
      <c r="E957" s="16">
        <v>0</v>
      </c>
      <c r="F957" s="22">
        <f t="shared" si="531"/>
        <v>0</v>
      </c>
      <c r="G957" s="22"/>
      <c r="H957" s="22"/>
      <c r="I957" s="21"/>
      <c r="J957" s="22"/>
      <c r="K957" s="22">
        <f t="shared" si="532"/>
        <v>0</v>
      </c>
      <c r="L957" s="22"/>
      <c r="M957" s="22"/>
      <c r="N957" s="21"/>
      <c r="O957" s="22"/>
      <c r="Q957" s="5" t="s">
        <v>166</v>
      </c>
      <c r="R957" s="33">
        <f t="shared" si="533"/>
        <v>0</v>
      </c>
      <c r="S957" s="36">
        <f t="shared" si="513"/>
        <v>0</v>
      </c>
    </row>
    <row r="958" spans="1:19" ht="19.5" hidden="1" thickTop="1" thickBot="1" x14ac:dyDescent="0.3">
      <c r="A958" s="3" t="str">
        <f t="shared" si="512"/>
        <v>b</v>
      </c>
      <c r="B958" s="1" t="s">
        <v>1</v>
      </c>
      <c r="C958" s="7" t="s">
        <v>7</v>
      </c>
      <c r="D958" s="16">
        <v>0</v>
      </c>
      <c r="E958" s="16">
        <v>0</v>
      </c>
      <c r="F958" s="22">
        <f t="shared" si="531"/>
        <v>0</v>
      </c>
      <c r="G958" s="22"/>
      <c r="H958" s="22"/>
      <c r="I958" s="21"/>
      <c r="J958" s="22"/>
      <c r="K958" s="22">
        <f t="shared" si="532"/>
        <v>0</v>
      </c>
      <c r="L958" s="22"/>
      <c r="M958" s="22"/>
      <c r="N958" s="21"/>
      <c r="O958" s="22"/>
      <c r="Q958" s="5" t="s">
        <v>166</v>
      </c>
      <c r="R958" s="33">
        <f t="shared" si="533"/>
        <v>0</v>
      </c>
      <c r="S958" s="36">
        <f t="shared" si="513"/>
        <v>0</v>
      </c>
    </row>
    <row r="959" spans="1:19" ht="19.5" thickTop="1" thickBot="1" x14ac:dyDescent="0.3">
      <c r="A959" s="3" t="str">
        <f t="shared" si="512"/>
        <v>a</v>
      </c>
      <c r="B959" s="1" t="s">
        <v>1</v>
      </c>
      <c r="C959" s="7" t="s">
        <v>8</v>
      </c>
      <c r="D959" s="16">
        <v>1303000</v>
      </c>
      <c r="E959" s="16">
        <v>0</v>
      </c>
      <c r="F959" s="22">
        <f t="shared" si="531"/>
        <v>1303000</v>
      </c>
      <c r="G959" s="22">
        <v>325700</v>
      </c>
      <c r="H959" s="22">
        <v>325700</v>
      </c>
      <c r="I959" s="21">
        <v>325800</v>
      </c>
      <c r="J959" s="22">
        <v>325800</v>
      </c>
      <c r="K959" s="22">
        <f t="shared" si="532"/>
        <v>0</v>
      </c>
      <c r="L959" s="22"/>
      <c r="M959" s="22"/>
      <c r="N959" s="21"/>
      <c r="O959" s="22"/>
      <c r="Q959" s="5" t="s">
        <v>166</v>
      </c>
      <c r="R959" s="33">
        <f t="shared" si="533"/>
        <v>0</v>
      </c>
      <c r="S959" s="36">
        <f t="shared" si="513"/>
        <v>0</v>
      </c>
    </row>
    <row r="960" spans="1:19" ht="19.5" thickTop="1" thickBot="1" x14ac:dyDescent="0.3">
      <c r="A960" s="3" t="str">
        <f t="shared" si="512"/>
        <v>a</v>
      </c>
      <c r="B960" s="1" t="s">
        <v>1</v>
      </c>
      <c r="C960" s="7" t="s">
        <v>9</v>
      </c>
      <c r="D960" s="16">
        <v>660000</v>
      </c>
      <c r="E960" s="16">
        <v>0</v>
      </c>
      <c r="F960" s="22">
        <f t="shared" si="531"/>
        <v>660000</v>
      </c>
      <c r="G960" s="22">
        <v>165000</v>
      </c>
      <c r="H960" s="22">
        <v>165000</v>
      </c>
      <c r="I960" s="21">
        <v>165000</v>
      </c>
      <c r="J960" s="22">
        <v>165000</v>
      </c>
      <c r="K960" s="22">
        <f t="shared" si="532"/>
        <v>0</v>
      </c>
      <c r="L960" s="22"/>
      <c r="M960" s="22"/>
      <c r="N960" s="21"/>
      <c r="O960" s="22"/>
      <c r="Q960" s="5" t="s">
        <v>166</v>
      </c>
      <c r="R960" s="33">
        <f t="shared" si="533"/>
        <v>0</v>
      </c>
      <c r="S960" s="36">
        <f t="shared" si="513"/>
        <v>0</v>
      </c>
    </row>
    <row r="961" spans="1:19" ht="19.5" thickTop="1" thickBot="1" x14ac:dyDescent="0.3">
      <c r="A961" s="3" t="str">
        <f t="shared" si="512"/>
        <v>a</v>
      </c>
      <c r="B961" s="1" t="s">
        <v>1</v>
      </c>
      <c r="C961" s="7" t="s">
        <v>10</v>
      </c>
      <c r="D961" s="16">
        <v>30000</v>
      </c>
      <c r="E961" s="16">
        <v>0</v>
      </c>
      <c r="F961" s="22">
        <f t="shared" si="531"/>
        <v>30000</v>
      </c>
      <c r="G961" s="22">
        <v>7500</v>
      </c>
      <c r="H961" s="22">
        <v>7500</v>
      </c>
      <c r="I961" s="21">
        <v>7500</v>
      </c>
      <c r="J961" s="22">
        <v>7500</v>
      </c>
      <c r="K961" s="22">
        <f t="shared" si="532"/>
        <v>0</v>
      </c>
      <c r="L961" s="22"/>
      <c r="M961" s="22"/>
      <c r="N961" s="21"/>
      <c r="O961" s="22"/>
      <c r="Q961" s="5" t="s">
        <v>166</v>
      </c>
      <c r="R961" s="33">
        <f t="shared" si="533"/>
        <v>0</v>
      </c>
      <c r="S961" s="36">
        <f t="shared" si="513"/>
        <v>0</v>
      </c>
    </row>
    <row r="962" spans="1:19" ht="19.5" hidden="1" thickTop="1" thickBot="1" x14ac:dyDescent="0.3">
      <c r="A962" s="3" t="str">
        <f t="shared" si="512"/>
        <v>b</v>
      </c>
      <c r="B962" s="1" t="s">
        <v>1</v>
      </c>
      <c r="C962" s="7" t="s">
        <v>11</v>
      </c>
      <c r="D962" s="16">
        <v>0</v>
      </c>
      <c r="E962" s="16">
        <v>0</v>
      </c>
      <c r="F962" s="22">
        <f t="shared" si="531"/>
        <v>0</v>
      </c>
      <c r="G962" s="22"/>
      <c r="H962" s="22"/>
      <c r="I962" s="21"/>
      <c r="J962" s="22"/>
      <c r="K962" s="22">
        <f t="shared" si="532"/>
        <v>0</v>
      </c>
      <c r="L962" s="22"/>
      <c r="M962" s="22"/>
      <c r="N962" s="21"/>
      <c r="O962" s="22"/>
      <c r="Q962" s="5" t="s">
        <v>166</v>
      </c>
      <c r="R962" s="33">
        <f t="shared" si="533"/>
        <v>0</v>
      </c>
      <c r="S962" s="36">
        <f t="shared" si="513"/>
        <v>0</v>
      </c>
    </row>
    <row r="963" spans="1:19" ht="19.5" hidden="1" thickTop="1" thickBot="1" x14ac:dyDescent="0.3">
      <c r="A963" s="3" t="str">
        <f t="shared" si="512"/>
        <v>b</v>
      </c>
      <c r="B963" s="1" t="s">
        <v>1</v>
      </c>
      <c r="C963" s="7" t="s">
        <v>12</v>
      </c>
      <c r="D963" s="16">
        <v>0</v>
      </c>
      <c r="E963" s="16">
        <v>0</v>
      </c>
      <c r="F963" s="22">
        <f t="shared" si="531"/>
        <v>0</v>
      </c>
      <c r="G963" s="22"/>
      <c r="H963" s="22"/>
      <c r="I963" s="21"/>
      <c r="J963" s="22"/>
      <c r="K963" s="22">
        <f t="shared" si="532"/>
        <v>0</v>
      </c>
      <c r="L963" s="22"/>
      <c r="M963" s="22"/>
      <c r="N963" s="21"/>
      <c r="O963" s="22"/>
      <c r="Q963" s="5" t="s">
        <v>166</v>
      </c>
      <c r="R963" s="33">
        <f t="shared" si="533"/>
        <v>0</v>
      </c>
      <c r="S963" s="36">
        <f t="shared" si="513"/>
        <v>0</v>
      </c>
    </row>
    <row r="964" spans="1:19" ht="19.5" thickTop="1" thickBot="1" x14ac:dyDescent="0.3">
      <c r="A964" s="3" t="str">
        <f t="shared" si="512"/>
        <v>a</v>
      </c>
      <c r="B964" s="8" t="s">
        <v>141</v>
      </c>
      <c r="C964" s="9" t="s">
        <v>142</v>
      </c>
      <c r="D964" s="14">
        <f>D965+D973+D974+D975</f>
        <v>26000000</v>
      </c>
      <c r="E964" s="14">
        <f>E965+E973+E974+E975</f>
        <v>0</v>
      </c>
      <c r="F964" s="19">
        <f t="shared" si="531"/>
        <v>26000000</v>
      </c>
      <c r="G964" s="19">
        <f t="shared" ref="G964:J964" si="542">G965+G973+G974+G975</f>
        <v>6507500</v>
      </c>
      <c r="H964" s="19">
        <f t="shared" si="542"/>
        <v>6497500</v>
      </c>
      <c r="I964" s="19">
        <f t="shared" si="542"/>
        <v>6497500</v>
      </c>
      <c r="J964" s="19">
        <f t="shared" si="542"/>
        <v>6497500</v>
      </c>
      <c r="K964" s="19">
        <f t="shared" si="532"/>
        <v>0</v>
      </c>
      <c r="L964" s="19">
        <f t="shared" ref="L964:O964" si="543">L965+L973+L974+L975</f>
        <v>0</v>
      </c>
      <c r="M964" s="19">
        <f t="shared" si="543"/>
        <v>0</v>
      </c>
      <c r="N964" s="19">
        <f t="shared" si="543"/>
        <v>0</v>
      </c>
      <c r="O964" s="19">
        <f t="shared" si="543"/>
        <v>0</v>
      </c>
      <c r="P964" s="5" t="s">
        <v>159</v>
      </c>
      <c r="Q964" s="5" t="s">
        <v>163</v>
      </c>
      <c r="R964" s="33">
        <f t="shared" si="533"/>
        <v>0</v>
      </c>
      <c r="S964" s="36">
        <f t="shared" si="513"/>
        <v>0</v>
      </c>
    </row>
    <row r="965" spans="1:19" ht="19.5" thickTop="1" thickBot="1" x14ac:dyDescent="0.3">
      <c r="A965" s="3" t="str">
        <f t="shared" ref="A965:A1028" si="544">IF((D965+F965+G965+H965+J965+I965)&gt;0,"a","b")</f>
        <v>a</v>
      </c>
      <c r="B965" s="1" t="s">
        <v>1</v>
      </c>
      <c r="C965" s="7" t="s">
        <v>2</v>
      </c>
      <c r="D965" s="15">
        <f>D966+D967+D968+D969+D970+D971+D972</f>
        <v>26000000</v>
      </c>
      <c r="E965" s="15">
        <f>E966+E967+E968+E969+E970+E971+E972</f>
        <v>0</v>
      </c>
      <c r="F965" s="20">
        <f t="shared" si="531"/>
        <v>26000000</v>
      </c>
      <c r="G965" s="20">
        <f t="shared" ref="G965:J965" si="545">G966+G967+G968+G969+G970+G971+G972</f>
        <v>6507500</v>
      </c>
      <c r="H965" s="20">
        <f t="shared" si="545"/>
        <v>6497500</v>
      </c>
      <c r="I965" s="20">
        <f t="shared" si="545"/>
        <v>6497500</v>
      </c>
      <c r="J965" s="20">
        <f t="shared" si="545"/>
        <v>6497500</v>
      </c>
      <c r="K965" s="20">
        <f t="shared" si="532"/>
        <v>0</v>
      </c>
      <c r="L965" s="20">
        <f t="shared" ref="L965:O965" si="546">L966+L967+L968+L969+L970+L971+L972</f>
        <v>0</v>
      </c>
      <c r="M965" s="20">
        <f t="shared" si="546"/>
        <v>0</v>
      </c>
      <c r="N965" s="20">
        <f t="shared" si="546"/>
        <v>0</v>
      </c>
      <c r="O965" s="20">
        <f t="shared" si="546"/>
        <v>0</v>
      </c>
      <c r="P965" s="5" t="s">
        <v>159</v>
      </c>
      <c r="Q965" s="5" t="s">
        <v>163</v>
      </c>
      <c r="R965" s="33">
        <f t="shared" si="533"/>
        <v>0</v>
      </c>
      <c r="S965" s="36">
        <f t="shared" ref="S965:S1028" si="547">E965-K965</f>
        <v>0</v>
      </c>
    </row>
    <row r="966" spans="1:19" ht="19.5" hidden="1" thickTop="1" thickBot="1" x14ac:dyDescent="0.3">
      <c r="A966" s="3" t="str">
        <f t="shared" si="544"/>
        <v>b</v>
      </c>
      <c r="B966" s="1" t="s">
        <v>1</v>
      </c>
      <c r="C966" s="7" t="s">
        <v>3</v>
      </c>
      <c r="D966" s="16">
        <v>0</v>
      </c>
      <c r="E966" s="16">
        <v>0</v>
      </c>
      <c r="F966" s="22">
        <f t="shared" si="531"/>
        <v>0</v>
      </c>
      <c r="G966" s="22"/>
      <c r="H966" s="22"/>
      <c r="I966" s="21"/>
      <c r="J966" s="22"/>
      <c r="K966" s="22">
        <f t="shared" si="532"/>
        <v>0</v>
      </c>
      <c r="L966" s="22"/>
      <c r="M966" s="22"/>
      <c r="N966" s="21"/>
      <c r="O966" s="22"/>
      <c r="Q966" s="5" t="s">
        <v>163</v>
      </c>
      <c r="R966" s="33">
        <f t="shared" si="533"/>
        <v>0</v>
      </c>
      <c r="S966" s="36">
        <f t="shared" si="547"/>
        <v>0</v>
      </c>
    </row>
    <row r="967" spans="1:19" ht="19.5" thickTop="1" thickBot="1" x14ac:dyDescent="0.3">
      <c r="A967" s="3" t="str">
        <f t="shared" si="544"/>
        <v>a</v>
      </c>
      <c r="B967" s="1" t="s">
        <v>1</v>
      </c>
      <c r="C967" s="7" t="s">
        <v>4</v>
      </c>
      <c r="D967" s="16">
        <v>10000</v>
      </c>
      <c r="E967" s="16">
        <v>0</v>
      </c>
      <c r="F967" s="22">
        <f t="shared" si="531"/>
        <v>10000</v>
      </c>
      <c r="G967" s="22">
        <v>10000</v>
      </c>
      <c r="H967" s="22"/>
      <c r="I967" s="21"/>
      <c r="J967" s="22"/>
      <c r="K967" s="22">
        <f t="shared" si="532"/>
        <v>0</v>
      </c>
      <c r="L967" s="22"/>
      <c r="M967" s="22"/>
      <c r="N967" s="21"/>
      <c r="O967" s="22"/>
      <c r="Q967" s="5" t="s">
        <v>163</v>
      </c>
      <c r="R967" s="33">
        <f t="shared" si="533"/>
        <v>0</v>
      </c>
      <c r="S967" s="36">
        <f t="shared" si="547"/>
        <v>0</v>
      </c>
    </row>
    <row r="968" spans="1:19" ht="19.5" hidden="1" thickTop="1" thickBot="1" x14ac:dyDescent="0.3">
      <c r="A968" s="3" t="str">
        <f t="shared" si="544"/>
        <v>b</v>
      </c>
      <c r="B968" s="1" t="s">
        <v>1</v>
      </c>
      <c r="C968" s="7" t="s">
        <v>5</v>
      </c>
      <c r="D968" s="16">
        <v>0</v>
      </c>
      <c r="E968" s="16">
        <v>0</v>
      </c>
      <c r="F968" s="22">
        <f t="shared" si="531"/>
        <v>0</v>
      </c>
      <c r="G968" s="22"/>
      <c r="H968" s="22"/>
      <c r="I968" s="21"/>
      <c r="J968" s="22"/>
      <c r="K968" s="22">
        <f t="shared" si="532"/>
        <v>0</v>
      </c>
      <c r="L968" s="22"/>
      <c r="M968" s="22"/>
      <c r="N968" s="21"/>
      <c r="O968" s="22"/>
      <c r="Q968" s="5" t="s">
        <v>163</v>
      </c>
      <c r="R968" s="33">
        <f t="shared" si="533"/>
        <v>0</v>
      </c>
      <c r="S968" s="36">
        <f t="shared" si="547"/>
        <v>0</v>
      </c>
    </row>
    <row r="969" spans="1:19" ht="19.5" hidden="1" thickTop="1" thickBot="1" x14ac:dyDescent="0.3">
      <c r="A969" s="3" t="str">
        <f t="shared" si="544"/>
        <v>b</v>
      </c>
      <c r="B969" s="1" t="s">
        <v>1</v>
      </c>
      <c r="C969" s="7" t="s">
        <v>6</v>
      </c>
      <c r="D969" s="16">
        <v>0</v>
      </c>
      <c r="E969" s="16">
        <v>0</v>
      </c>
      <c r="F969" s="22">
        <f t="shared" si="531"/>
        <v>0</v>
      </c>
      <c r="G969" s="22"/>
      <c r="H969" s="22"/>
      <c r="I969" s="21"/>
      <c r="J969" s="22"/>
      <c r="K969" s="22">
        <f t="shared" si="532"/>
        <v>0</v>
      </c>
      <c r="L969" s="22"/>
      <c r="M969" s="22"/>
      <c r="N969" s="21"/>
      <c r="O969" s="22"/>
      <c r="Q969" s="5" t="s">
        <v>163</v>
      </c>
      <c r="R969" s="33">
        <f t="shared" si="533"/>
        <v>0</v>
      </c>
      <c r="S969" s="36">
        <f t="shared" si="547"/>
        <v>0</v>
      </c>
    </row>
    <row r="970" spans="1:19" ht="19.5" hidden="1" thickTop="1" thickBot="1" x14ac:dyDescent="0.3">
      <c r="A970" s="3" t="str">
        <f t="shared" si="544"/>
        <v>b</v>
      </c>
      <c r="B970" s="1" t="s">
        <v>1</v>
      </c>
      <c r="C970" s="7" t="s">
        <v>7</v>
      </c>
      <c r="D970" s="16">
        <v>0</v>
      </c>
      <c r="E970" s="16">
        <v>0</v>
      </c>
      <c r="F970" s="22">
        <f t="shared" si="531"/>
        <v>0</v>
      </c>
      <c r="G970" s="22"/>
      <c r="H970" s="22"/>
      <c r="I970" s="21"/>
      <c r="J970" s="22"/>
      <c r="K970" s="22">
        <f t="shared" si="532"/>
        <v>0</v>
      </c>
      <c r="L970" s="22"/>
      <c r="M970" s="22"/>
      <c r="N970" s="21"/>
      <c r="O970" s="22"/>
      <c r="Q970" s="5" t="s">
        <v>163</v>
      </c>
      <c r="R970" s="33">
        <f t="shared" si="533"/>
        <v>0</v>
      </c>
      <c r="S970" s="36">
        <f t="shared" si="547"/>
        <v>0</v>
      </c>
    </row>
    <row r="971" spans="1:19" ht="19.5" thickTop="1" thickBot="1" x14ac:dyDescent="0.3">
      <c r="A971" s="3" t="str">
        <f t="shared" si="544"/>
        <v>a</v>
      </c>
      <c r="B971" s="1" t="s">
        <v>1</v>
      </c>
      <c r="C971" s="7" t="s">
        <v>8</v>
      </c>
      <c r="D971" s="16">
        <v>25990000</v>
      </c>
      <c r="E971" s="16">
        <v>0</v>
      </c>
      <c r="F971" s="22">
        <f t="shared" si="531"/>
        <v>25990000</v>
      </c>
      <c r="G971" s="22">
        <v>6497500</v>
      </c>
      <c r="H971" s="22">
        <v>6497500</v>
      </c>
      <c r="I971" s="22">
        <v>6497500</v>
      </c>
      <c r="J971" s="22">
        <v>6497500</v>
      </c>
      <c r="K971" s="22">
        <f t="shared" si="532"/>
        <v>0</v>
      </c>
      <c r="L971" s="22"/>
      <c r="M971" s="22"/>
      <c r="N971" s="22"/>
      <c r="O971" s="22"/>
      <c r="Q971" s="5" t="s">
        <v>163</v>
      </c>
      <c r="R971" s="33">
        <f t="shared" si="533"/>
        <v>0</v>
      </c>
      <c r="S971" s="36">
        <f t="shared" si="547"/>
        <v>0</v>
      </c>
    </row>
    <row r="972" spans="1:19" ht="19.5" hidden="1" thickTop="1" thickBot="1" x14ac:dyDescent="0.3">
      <c r="A972" s="3" t="str">
        <f t="shared" si="544"/>
        <v>b</v>
      </c>
      <c r="B972" s="1" t="s">
        <v>1</v>
      </c>
      <c r="C972" s="7" t="s">
        <v>9</v>
      </c>
      <c r="D972" s="16">
        <v>0</v>
      </c>
      <c r="E972" s="16">
        <v>0</v>
      </c>
      <c r="F972" s="22">
        <f t="shared" si="531"/>
        <v>0</v>
      </c>
      <c r="G972" s="22"/>
      <c r="H972" s="22"/>
      <c r="I972" s="21"/>
      <c r="J972" s="22"/>
      <c r="K972" s="22">
        <f t="shared" si="532"/>
        <v>0</v>
      </c>
      <c r="L972" s="22"/>
      <c r="M972" s="22"/>
      <c r="N972" s="21"/>
      <c r="O972" s="22"/>
      <c r="Q972" s="5" t="s">
        <v>163</v>
      </c>
      <c r="R972" s="33">
        <f t="shared" si="533"/>
        <v>0</v>
      </c>
      <c r="S972" s="36">
        <f t="shared" si="547"/>
        <v>0</v>
      </c>
    </row>
    <row r="973" spans="1:19" ht="19.5" hidden="1" thickTop="1" thickBot="1" x14ac:dyDescent="0.3">
      <c r="A973" s="3" t="str">
        <f t="shared" si="544"/>
        <v>b</v>
      </c>
      <c r="B973" s="1" t="s">
        <v>1</v>
      </c>
      <c r="C973" s="7" t="s">
        <v>10</v>
      </c>
      <c r="D973" s="16">
        <v>0</v>
      </c>
      <c r="E973" s="16">
        <v>0</v>
      </c>
      <c r="F973" s="22">
        <f t="shared" si="531"/>
        <v>0</v>
      </c>
      <c r="G973" s="22"/>
      <c r="H973" s="22"/>
      <c r="I973" s="21"/>
      <c r="J973" s="22"/>
      <c r="K973" s="22">
        <f t="shared" si="532"/>
        <v>0</v>
      </c>
      <c r="L973" s="22"/>
      <c r="M973" s="22"/>
      <c r="N973" s="21"/>
      <c r="O973" s="22"/>
      <c r="Q973" s="5" t="s">
        <v>163</v>
      </c>
      <c r="R973" s="33">
        <f t="shared" si="533"/>
        <v>0</v>
      </c>
      <c r="S973" s="36">
        <f t="shared" si="547"/>
        <v>0</v>
      </c>
    </row>
    <row r="974" spans="1:19" ht="19.5" hidden="1" thickTop="1" thickBot="1" x14ac:dyDescent="0.3">
      <c r="A974" s="3" t="str">
        <f t="shared" si="544"/>
        <v>b</v>
      </c>
      <c r="B974" s="1" t="s">
        <v>1</v>
      </c>
      <c r="C974" s="7" t="s">
        <v>11</v>
      </c>
      <c r="D974" s="16">
        <v>0</v>
      </c>
      <c r="E974" s="16">
        <v>0</v>
      </c>
      <c r="F974" s="22">
        <f t="shared" si="531"/>
        <v>0</v>
      </c>
      <c r="G974" s="22"/>
      <c r="H974" s="22"/>
      <c r="I974" s="21"/>
      <c r="J974" s="22"/>
      <c r="K974" s="22">
        <f t="shared" si="532"/>
        <v>0</v>
      </c>
      <c r="L974" s="22"/>
      <c r="M974" s="22"/>
      <c r="N974" s="21"/>
      <c r="O974" s="22"/>
      <c r="Q974" s="5" t="s">
        <v>163</v>
      </c>
      <c r="R974" s="33">
        <f t="shared" si="533"/>
        <v>0</v>
      </c>
      <c r="S974" s="36">
        <f t="shared" si="547"/>
        <v>0</v>
      </c>
    </row>
    <row r="975" spans="1:19" ht="19.5" hidden="1" thickTop="1" thickBot="1" x14ac:dyDescent="0.3">
      <c r="A975" s="3" t="str">
        <f t="shared" si="544"/>
        <v>b</v>
      </c>
      <c r="B975" s="1" t="s">
        <v>1</v>
      </c>
      <c r="C975" s="7" t="s">
        <v>12</v>
      </c>
      <c r="D975" s="16">
        <v>0</v>
      </c>
      <c r="E975" s="16">
        <v>0</v>
      </c>
      <c r="F975" s="22">
        <f t="shared" si="531"/>
        <v>0</v>
      </c>
      <c r="G975" s="22"/>
      <c r="H975" s="22"/>
      <c r="I975" s="21"/>
      <c r="J975" s="22"/>
      <c r="K975" s="22">
        <f t="shared" si="532"/>
        <v>0</v>
      </c>
      <c r="L975" s="22"/>
      <c r="M975" s="22"/>
      <c r="N975" s="21"/>
      <c r="O975" s="22"/>
      <c r="Q975" s="5" t="s">
        <v>163</v>
      </c>
      <c r="R975" s="33">
        <f t="shared" si="533"/>
        <v>0</v>
      </c>
      <c r="S975" s="36">
        <f t="shared" si="547"/>
        <v>0</v>
      </c>
    </row>
    <row r="976" spans="1:19" ht="19.5" thickTop="1" thickBot="1" x14ac:dyDescent="0.3">
      <c r="A976" s="3" t="str">
        <f t="shared" si="544"/>
        <v>a</v>
      </c>
      <c r="B976" s="8" t="s">
        <v>143</v>
      </c>
      <c r="C976" s="9" t="s">
        <v>144</v>
      </c>
      <c r="D976" s="14">
        <f>D977+D985+D986+D987</f>
        <v>20000000</v>
      </c>
      <c r="E976" s="14">
        <f>E977+E985+E986+E987</f>
        <v>0</v>
      </c>
      <c r="F976" s="19">
        <f t="shared" si="531"/>
        <v>20000000</v>
      </c>
      <c r="G976" s="19">
        <f t="shared" ref="G976:J976" si="548">G977+G985+G986+G987</f>
        <v>6000000</v>
      </c>
      <c r="H976" s="19">
        <f t="shared" si="548"/>
        <v>4805000</v>
      </c>
      <c r="I976" s="19">
        <f t="shared" si="548"/>
        <v>4805000</v>
      </c>
      <c r="J976" s="19">
        <f t="shared" si="548"/>
        <v>4390000</v>
      </c>
      <c r="K976" s="19">
        <f t="shared" si="532"/>
        <v>0</v>
      </c>
      <c r="L976" s="19">
        <f t="shared" ref="L976:O976" si="549">L977+L985+L986+L987</f>
        <v>0</v>
      </c>
      <c r="M976" s="19">
        <f t="shared" si="549"/>
        <v>0</v>
      </c>
      <c r="N976" s="19">
        <f t="shared" si="549"/>
        <v>0</v>
      </c>
      <c r="O976" s="19">
        <f t="shared" si="549"/>
        <v>0</v>
      </c>
      <c r="P976" s="5" t="s">
        <v>159</v>
      </c>
      <c r="Q976" s="5" t="s">
        <v>163</v>
      </c>
      <c r="R976" s="33">
        <f t="shared" si="533"/>
        <v>0</v>
      </c>
      <c r="S976" s="36">
        <f t="shared" si="547"/>
        <v>0</v>
      </c>
    </row>
    <row r="977" spans="1:19" ht="19.5" thickTop="1" thickBot="1" x14ac:dyDescent="0.3">
      <c r="A977" s="3" t="str">
        <f t="shared" si="544"/>
        <v>a</v>
      </c>
      <c r="B977" s="1" t="s">
        <v>1</v>
      </c>
      <c r="C977" s="7" t="s">
        <v>2</v>
      </c>
      <c r="D977" s="15">
        <f>D978+D979+D980+D981+D982+D983+D984</f>
        <v>20000000</v>
      </c>
      <c r="E977" s="15">
        <f>E978+E979+E980+E981+E982+E983+E984</f>
        <v>0</v>
      </c>
      <c r="F977" s="20">
        <f t="shared" si="531"/>
        <v>20000000</v>
      </c>
      <c r="G977" s="20">
        <f t="shared" ref="G977:J977" si="550">G978+G979+G980+G981+G982+G983+G984</f>
        <v>6000000</v>
      </c>
      <c r="H977" s="20">
        <f t="shared" si="550"/>
        <v>4805000</v>
      </c>
      <c r="I977" s="20">
        <f t="shared" si="550"/>
        <v>4805000</v>
      </c>
      <c r="J977" s="20">
        <f t="shared" si="550"/>
        <v>4390000</v>
      </c>
      <c r="K977" s="20">
        <f t="shared" si="532"/>
        <v>0</v>
      </c>
      <c r="L977" s="20">
        <f t="shared" ref="L977:O977" si="551">L978+L979+L980+L981+L982+L983+L984</f>
        <v>0</v>
      </c>
      <c r="M977" s="20">
        <f t="shared" si="551"/>
        <v>0</v>
      </c>
      <c r="N977" s="20">
        <f t="shared" si="551"/>
        <v>0</v>
      </c>
      <c r="O977" s="20">
        <f t="shared" si="551"/>
        <v>0</v>
      </c>
      <c r="P977" s="5" t="s">
        <v>159</v>
      </c>
      <c r="Q977" s="5" t="s">
        <v>163</v>
      </c>
      <c r="R977" s="33">
        <f t="shared" si="533"/>
        <v>0</v>
      </c>
      <c r="S977" s="36">
        <f t="shared" si="547"/>
        <v>0</v>
      </c>
    </row>
    <row r="978" spans="1:19" ht="19.5" hidden="1" thickTop="1" thickBot="1" x14ac:dyDescent="0.3">
      <c r="A978" s="3" t="str">
        <f t="shared" si="544"/>
        <v>b</v>
      </c>
      <c r="B978" s="1" t="s">
        <v>1</v>
      </c>
      <c r="C978" s="7" t="s">
        <v>3</v>
      </c>
      <c r="D978" s="16">
        <v>0</v>
      </c>
      <c r="E978" s="16">
        <v>0</v>
      </c>
      <c r="F978" s="22">
        <f t="shared" si="531"/>
        <v>0</v>
      </c>
      <c r="G978" s="22"/>
      <c r="H978" s="22"/>
      <c r="I978" s="21"/>
      <c r="J978" s="22"/>
      <c r="K978" s="22">
        <f t="shared" si="532"/>
        <v>0</v>
      </c>
      <c r="L978" s="22"/>
      <c r="M978" s="22"/>
      <c r="N978" s="21"/>
      <c r="O978" s="22"/>
      <c r="Q978" s="5" t="s">
        <v>163</v>
      </c>
      <c r="R978" s="33">
        <f t="shared" si="533"/>
        <v>0</v>
      </c>
      <c r="S978" s="36">
        <f t="shared" si="547"/>
        <v>0</v>
      </c>
    </row>
    <row r="979" spans="1:19" ht="19.5" thickTop="1" thickBot="1" x14ac:dyDescent="0.3">
      <c r="A979" s="3" t="str">
        <f t="shared" si="544"/>
        <v>a</v>
      </c>
      <c r="B979" s="1" t="s">
        <v>1</v>
      </c>
      <c r="C979" s="7" t="s">
        <v>4</v>
      </c>
      <c r="D979" s="16">
        <v>20000</v>
      </c>
      <c r="E979" s="16">
        <v>0</v>
      </c>
      <c r="F979" s="22">
        <f t="shared" si="531"/>
        <v>20000</v>
      </c>
      <c r="G979" s="22">
        <v>0</v>
      </c>
      <c r="H979" s="22">
        <v>5000</v>
      </c>
      <c r="I979" s="21">
        <v>5000</v>
      </c>
      <c r="J979" s="22">
        <v>10000</v>
      </c>
      <c r="K979" s="22">
        <f t="shared" si="532"/>
        <v>0</v>
      </c>
      <c r="L979" s="22"/>
      <c r="M979" s="22"/>
      <c r="N979" s="21"/>
      <c r="O979" s="22"/>
      <c r="Q979" s="5" t="s">
        <v>163</v>
      </c>
      <c r="R979" s="33">
        <f t="shared" si="533"/>
        <v>0</v>
      </c>
      <c r="S979" s="36">
        <f t="shared" si="547"/>
        <v>0</v>
      </c>
    </row>
    <row r="980" spans="1:19" ht="19.5" hidden="1" thickTop="1" thickBot="1" x14ac:dyDescent="0.3">
      <c r="A980" s="3" t="str">
        <f t="shared" si="544"/>
        <v>b</v>
      </c>
      <c r="B980" s="1" t="s">
        <v>1</v>
      </c>
      <c r="C980" s="7" t="s">
        <v>5</v>
      </c>
      <c r="D980" s="16">
        <v>0</v>
      </c>
      <c r="E980" s="16">
        <v>0</v>
      </c>
      <c r="F980" s="22">
        <f t="shared" si="531"/>
        <v>0</v>
      </c>
      <c r="G980" s="22"/>
      <c r="H980" s="22"/>
      <c r="I980" s="21"/>
      <c r="J980" s="22"/>
      <c r="K980" s="22">
        <f t="shared" si="532"/>
        <v>0</v>
      </c>
      <c r="L980" s="22"/>
      <c r="M980" s="22"/>
      <c r="N980" s="21"/>
      <c r="O980" s="22"/>
      <c r="Q980" s="5" t="s">
        <v>163</v>
      </c>
      <c r="R980" s="33">
        <f t="shared" si="533"/>
        <v>0</v>
      </c>
      <c r="S980" s="36">
        <f t="shared" si="547"/>
        <v>0</v>
      </c>
    </row>
    <row r="981" spans="1:19" ht="19.5" hidden="1" thickTop="1" thickBot="1" x14ac:dyDescent="0.3">
      <c r="A981" s="3" t="str">
        <f t="shared" si="544"/>
        <v>b</v>
      </c>
      <c r="B981" s="1" t="s">
        <v>1</v>
      </c>
      <c r="C981" s="7" t="s">
        <v>6</v>
      </c>
      <c r="D981" s="16">
        <v>0</v>
      </c>
      <c r="E981" s="16">
        <v>0</v>
      </c>
      <c r="F981" s="22">
        <f t="shared" si="531"/>
        <v>0</v>
      </c>
      <c r="G981" s="22"/>
      <c r="H981" s="22"/>
      <c r="I981" s="21"/>
      <c r="J981" s="22"/>
      <c r="K981" s="22">
        <f t="shared" si="532"/>
        <v>0</v>
      </c>
      <c r="L981" s="22"/>
      <c r="M981" s="22"/>
      <c r="N981" s="21"/>
      <c r="O981" s="22"/>
      <c r="Q981" s="5" t="s">
        <v>163</v>
      </c>
      <c r="R981" s="33">
        <f t="shared" si="533"/>
        <v>0</v>
      </c>
      <c r="S981" s="36">
        <f t="shared" si="547"/>
        <v>0</v>
      </c>
    </row>
    <row r="982" spans="1:19" ht="19.5" hidden="1" thickTop="1" thickBot="1" x14ac:dyDescent="0.3">
      <c r="A982" s="3" t="str">
        <f t="shared" si="544"/>
        <v>b</v>
      </c>
      <c r="B982" s="1" t="s">
        <v>1</v>
      </c>
      <c r="C982" s="7" t="s">
        <v>7</v>
      </c>
      <c r="D982" s="16">
        <v>0</v>
      </c>
      <c r="E982" s="16">
        <v>0</v>
      </c>
      <c r="F982" s="22">
        <f t="shared" si="531"/>
        <v>0</v>
      </c>
      <c r="G982" s="22"/>
      <c r="H982" s="22"/>
      <c r="I982" s="21"/>
      <c r="J982" s="22"/>
      <c r="K982" s="22">
        <f t="shared" si="532"/>
        <v>0</v>
      </c>
      <c r="L982" s="22"/>
      <c r="M982" s="22"/>
      <c r="N982" s="21"/>
      <c r="O982" s="22"/>
      <c r="Q982" s="5" t="s">
        <v>163</v>
      </c>
      <c r="R982" s="33">
        <f t="shared" si="533"/>
        <v>0</v>
      </c>
      <c r="S982" s="36">
        <f t="shared" si="547"/>
        <v>0</v>
      </c>
    </row>
    <row r="983" spans="1:19" ht="19.5" thickTop="1" thickBot="1" x14ac:dyDescent="0.3">
      <c r="A983" s="3" t="str">
        <f t="shared" si="544"/>
        <v>a</v>
      </c>
      <c r="B983" s="1" t="s">
        <v>1</v>
      </c>
      <c r="C983" s="7" t="s">
        <v>8</v>
      </c>
      <c r="D983" s="16">
        <v>19980000</v>
      </c>
      <c r="E983" s="16">
        <v>0</v>
      </c>
      <c r="F983" s="22">
        <f t="shared" si="531"/>
        <v>19980000</v>
      </c>
      <c r="G983" s="22">
        <v>6000000</v>
      </c>
      <c r="H983" s="22">
        <v>4800000</v>
      </c>
      <c r="I983" s="22">
        <v>4800000</v>
      </c>
      <c r="J983" s="22">
        <v>4380000</v>
      </c>
      <c r="K983" s="22">
        <f t="shared" si="532"/>
        <v>0</v>
      </c>
      <c r="L983" s="22"/>
      <c r="M983" s="22"/>
      <c r="N983" s="21"/>
      <c r="O983" s="22"/>
      <c r="Q983" s="5" t="s">
        <v>163</v>
      </c>
      <c r="R983" s="33">
        <f t="shared" si="533"/>
        <v>0</v>
      </c>
      <c r="S983" s="36">
        <f t="shared" si="547"/>
        <v>0</v>
      </c>
    </row>
    <row r="984" spans="1:19" ht="19.5" hidden="1" thickTop="1" thickBot="1" x14ac:dyDescent="0.3">
      <c r="A984" s="3" t="str">
        <f t="shared" si="544"/>
        <v>b</v>
      </c>
      <c r="B984" s="1" t="s">
        <v>1</v>
      </c>
      <c r="C984" s="7" t="s">
        <v>9</v>
      </c>
      <c r="D984" s="16">
        <v>0</v>
      </c>
      <c r="E984" s="16">
        <v>0</v>
      </c>
      <c r="F984" s="22">
        <f t="shared" si="531"/>
        <v>0</v>
      </c>
      <c r="G984" s="22"/>
      <c r="H984" s="22"/>
      <c r="I984" s="21"/>
      <c r="J984" s="22"/>
      <c r="K984" s="22">
        <f t="shared" si="532"/>
        <v>0</v>
      </c>
      <c r="L984" s="22"/>
      <c r="M984" s="22"/>
      <c r="N984" s="21"/>
      <c r="O984" s="22"/>
      <c r="Q984" s="5" t="s">
        <v>163</v>
      </c>
      <c r="R984" s="33">
        <f t="shared" si="533"/>
        <v>0</v>
      </c>
      <c r="S984" s="36">
        <f t="shared" si="547"/>
        <v>0</v>
      </c>
    </row>
    <row r="985" spans="1:19" ht="19.5" hidden="1" thickTop="1" thickBot="1" x14ac:dyDescent="0.3">
      <c r="A985" s="3" t="str">
        <f t="shared" si="544"/>
        <v>b</v>
      </c>
      <c r="B985" s="1" t="s">
        <v>1</v>
      </c>
      <c r="C985" s="7" t="s">
        <v>10</v>
      </c>
      <c r="D985" s="16">
        <v>0</v>
      </c>
      <c r="E985" s="16">
        <v>0</v>
      </c>
      <c r="F985" s="22">
        <f t="shared" si="531"/>
        <v>0</v>
      </c>
      <c r="G985" s="22"/>
      <c r="H985" s="22"/>
      <c r="I985" s="21"/>
      <c r="J985" s="22"/>
      <c r="K985" s="22">
        <f t="shared" si="532"/>
        <v>0</v>
      </c>
      <c r="L985" s="22"/>
      <c r="M985" s="22"/>
      <c r="N985" s="21"/>
      <c r="O985" s="22"/>
      <c r="Q985" s="5" t="s">
        <v>163</v>
      </c>
      <c r="R985" s="33">
        <f t="shared" si="533"/>
        <v>0</v>
      </c>
      <c r="S985" s="36">
        <f t="shared" si="547"/>
        <v>0</v>
      </c>
    </row>
    <row r="986" spans="1:19" ht="19.5" hidden="1" thickTop="1" thickBot="1" x14ac:dyDescent="0.3">
      <c r="A986" s="3" t="str">
        <f t="shared" si="544"/>
        <v>b</v>
      </c>
      <c r="B986" s="1" t="s">
        <v>1</v>
      </c>
      <c r="C986" s="7" t="s">
        <v>11</v>
      </c>
      <c r="D986" s="16">
        <v>0</v>
      </c>
      <c r="E986" s="16">
        <v>0</v>
      </c>
      <c r="F986" s="22">
        <f t="shared" si="531"/>
        <v>0</v>
      </c>
      <c r="G986" s="22"/>
      <c r="H986" s="22"/>
      <c r="I986" s="21"/>
      <c r="J986" s="22"/>
      <c r="K986" s="22">
        <f t="shared" si="532"/>
        <v>0</v>
      </c>
      <c r="L986" s="22"/>
      <c r="M986" s="22"/>
      <c r="N986" s="21"/>
      <c r="O986" s="22"/>
      <c r="Q986" s="5" t="s">
        <v>163</v>
      </c>
      <c r="R986" s="33">
        <f t="shared" si="533"/>
        <v>0</v>
      </c>
      <c r="S986" s="36">
        <f t="shared" si="547"/>
        <v>0</v>
      </c>
    </row>
    <row r="987" spans="1:19" ht="19.5" hidden="1" thickTop="1" thickBot="1" x14ac:dyDescent="0.3">
      <c r="A987" s="3" t="str">
        <f t="shared" si="544"/>
        <v>b</v>
      </c>
      <c r="B987" s="1" t="s">
        <v>1</v>
      </c>
      <c r="C987" s="7" t="s">
        <v>12</v>
      </c>
      <c r="D987" s="16">
        <v>0</v>
      </c>
      <c r="E987" s="16">
        <v>0</v>
      </c>
      <c r="F987" s="22">
        <f t="shared" si="531"/>
        <v>0</v>
      </c>
      <c r="G987" s="22"/>
      <c r="H987" s="22"/>
      <c r="I987" s="21"/>
      <c r="J987" s="22"/>
      <c r="K987" s="22">
        <f t="shared" si="532"/>
        <v>0</v>
      </c>
      <c r="L987" s="22"/>
      <c r="M987" s="22"/>
      <c r="N987" s="21"/>
      <c r="O987" s="22"/>
      <c r="Q987" s="5" t="s">
        <v>163</v>
      </c>
      <c r="R987" s="33">
        <f t="shared" si="533"/>
        <v>0</v>
      </c>
      <c r="S987" s="36">
        <f t="shared" si="547"/>
        <v>0</v>
      </c>
    </row>
    <row r="988" spans="1:19" ht="46.5" thickTop="1" thickBot="1" x14ac:dyDescent="0.3">
      <c r="A988" s="3" t="str">
        <f t="shared" si="544"/>
        <v>a</v>
      </c>
      <c r="B988" s="8" t="s">
        <v>145</v>
      </c>
      <c r="C988" s="9" t="s">
        <v>146</v>
      </c>
      <c r="D988" s="14">
        <f>D989+D997+D998+D999</f>
        <v>1000000</v>
      </c>
      <c r="E988" s="14">
        <f>E989+E997+E998+E999</f>
        <v>0</v>
      </c>
      <c r="F988" s="19">
        <f t="shared" si="531"/>
        <v>1000000</v>
      </c>
      <c r="G988" s="19">
        <f t="shared" ref="G988:J988" si="552">G989+G997+G998+G999</f>
        <v>300000</v>
      </c>
      <c r="H988" s="19">
        <f t="shared" si="552"/>
        <v>200000</v>
      </c>
      <c r="I988" s="19">
        <f t="shared" si="552"/>
        <v>200000</v>
      </c>
      <c r="J988" s="19">
        <f t="shared" si="552"/>
        <v>300000</v>
      </c>
      <c r="K988" s="19">
        <f t="shared" si="532"/>
        <v>0</v>
      </c>
      <c r="L988" s="19">
        <f t="shared" ref="L988:O988" si="553">L989+L997+L998+L999</f>
        <v>0</v>
      </c>
      <c r="M988" s="19">
        <f t="shared" si="553"/>
        <v>0</v>
      </c>
      <c r="N988" s="19">
        <f t="shared" si="553"/>
        <v>0</v>
      </c>
      <c r="O988" s="19">
        <f t="shared" si="553"/>
        <v>0</v>
      </c>
      <c r="P988" s="5" t="s">
        <v>159</v>
      </c>
      <c r="Q988" s="5" t="s">
        <v>163</v>
      </c>
      <c r="R988" s="33">
        <f t="shared" si="533"/>
        <v>0</v>
      </c>
      <c r="S988" s="36">
        <f t="shared" si="547"/>
        <v>0</v>
      </c>
    </row>
    <row r="989" spans="1:19" ht="19.5" thickTop="1" thickBot="1" x14ac:dyDescent="0.3">
      <c r="A989" s="3" t="str">
        <f t="shared" si="544"/>
        <v>a</v>
      </c>
      <c r="B989" s="1" t="s">
        <v>1</v>
      </c>
      <c r="C989" s="7" t="s">
        <v>2</v>
      </c>
      <c r="D989" s="15">
        <f>D990+D991+D992+D993+D994+D995+D996</f>
        <v>1000000</v>
      </c>
      <c r="E989" s="15">
        <f>E990+E991+E992+E993+E994+E995+E996</f>
        <v>0</v>
      </c>
      <c r="F989" s="20">
        <f t="shared" si="531"/>
        <v>1000000</v>
      </c>
      <c r="G989" s="20">
        <f t="shared" ref="G989:J989" si="554">G990+G991+G992+G993+G994+G995+G996</f>
        <v>300000</v>
      </c>
      <c r="H989" s="20">
        <f t="shared" si="554"/>
        <v>200000</v>
      </c>
      <c r="I989" s="20">
        <f t="shared" si="554"/>
        <v>200000</v>
      </c>
      <c r="J989" s="20">
        <f t="shared" si="554"/>
        <v>300000</v>
      </c>
      <c r="K989" s="20">
        <f t="shared" si="532"/>
        <v>0</v>
      </c>
      <c r="L989" s="20">
        <f t="shared" ref="L989:O989" si="555">L990+L991+L992+L993+L994+L995+L996</f>
        <v>0</v>
      </c>
      <c r="M989" s="20">
        <f t="shared" si="555"/>
        <v>0</v>
      </c>
      <c r="N989" s="20">
        <f t="shared" si="555"/>
        <v>0</v>
      </c>
      <c r="O989" s="20">
        <f t="shared" si="555"/>
        <v>0</v>
      </c>
      <c r="P989" s="5" t="s">
        <v>159</v>
      </c>
      <c r="Q989" s="5" t="s">
        <v>163</v>
      </c>
      <c r="R989" s="33">
        <f t="shared" si="533"/>
        <v>0</v>
      </c>
      <c r="S989" s="36">
        <f t="shared" si="547"/>
        <v>0</v>
      </c>
    </row>
    <row r="990" spans="1:19" ht="19.5" hidden="1" thickTop="1" thickBot="1" x14ac:dyDescent="0.3">
      <c r="A990" s="3" t="str">
        <f t="shared" si="544"/>
        <v>b</v>
      </c>
      <c r="B990" s="1" t="s">
        <v>1</v>
      </c>
      <c r="C990" s="7" t="s">
        <v>3</v>
      </c>
      <c r="D990" s="16">
        <v>0</v>
      </c>
      <c r="E990" s="16">
        <v>0</v>
      </c>
      <c r="F990" s="22">
        <f t="shared" si="531"/>
        <v>0</v>
      </c>
      <c r="G990" s="22"/>
      <c r="H990" s="22"/>
      <c r="I990" s="21"/>
      <c r="J990" s="22"/>
      <c r="K990" s="22">
        <f t="shared" si="532"/>
        <v>0</v>
      </c>
      <c r="L990" s="22"/>
      <c r="M990" s="22"/>
      <c r="N990" s="21"/>
      <c r="O990" s="22"/>
      <c r="Q990" s="5" t="s">
        <v>163</v>
      </c>
      <c r="R990" s="33">
        <f t="shared" si="533"/>
        <v>0</v>
      </c>
      <c r="S990" s="36">
        <f t="shared" si="547"/>
        <v>0</v>
      </c>
    </row>
    <row r="991" spans="1:19" ht="19.5" thickTop="1" thickBot="1" x14ac:dyDescent="0.3">
      <c r="A991" s="3" t="str">
        <f t="shared" si="544"/>
        <v>a</v>
      </c>
      <c r="B991" s="1" t="s">
        <v>1</v>
      </c>
      <c r="C991" s="7" t="s">
        <v>4</v>
      </c>
      <c r="D991" s="16">
        <v>1000000</v>
      </c>
      <c r="E991" s="16">
        <v>0</v>
      </c>
      <c r="F991" s="22">
        <f t="shared" si="531"/>
        <v>1000000</v>
      </c>
      <c r="G991" s="22">
        <v>300000</v>
      </c>
      <c r="H991" s="22">
        <v>200000</v>
      </c>
      <c r="I991" s="21">
        <v>200000</v>
      </c>
      <c r="J991" s="22">
        <v>300000</v>
      </c>
      <c r="K991" s="22">
        <f t="shared" si="532"/>
        <v>0</v>
      </c>
      <c r="L991" s="22"/>
      <c r="M991" s="22"/>
      <c r="N991" s="21"/>
      <c r="O991" s="22"/>
      <c r="Q991" s="5" t="s">
        <v>163</v>
      </c>
      <c r="R991" s="33">
        <f t="shared" si="533"/>
        <v>0</v>
      </c>
      <c r="S991" s="36">
        <f t="shared" si="547"/>
        <v>0</v>
      </c>
    </row>
    <row r="992" spans="1:19" ht="19.5" hidden="1" thickTop="1" thickBot="1" x14ac:dyDescent="0.3">
      <c r="A992" s="3" t="str">
        <f t="shared" si="544"/>
        <v>b</v>
      </c>
      <c r="B992" s="1" t="s">
        <v>1</v>
      </c>
      <c r="C992" s="7" t="s">
        <v>5</v>
      </c>
      <c r="D992" s="16">
        <v>0</v>
      </c>
      <c r="E992" s="16">
        <v>0</v>
      </c>
      <c r="F992" s="22">
        <f t="shared" si="531"/>
        <v>0</v>
      </c>
      <c r="G992" s="22"/>
      <c r="H992" s="22"/>
      <c r="I992" s="21"/>
      <c r="J992" s="22"/>
      <c r="K992" s="22">
        <f t="shared" si="532"/>
        <v>0</v>
      </c>
      <c r="L992" s="22"/>
      <c r="M992" s="22"/>
      <c r="N992" s="21"/>
      <c r="O992" s="22"/>
      <c r="Q992" s="5" t="s">
        <v>163</v>
      </c>
      <c r="R992" s="33">
        <f t="shared" si="533"/>
        <v>0</v>
      </c>
      <c r="S992" s="36">
        <f t="shared" si="547"/>
        <v>0</v>
      </c>
    </row>
    <row r="993" spans="1:19" ht="19.5" hidden="1" thickTop="1" thickBot="1" x14ac:dyDescent="0.3">
      <c r="A993" s="3" t="str">
        <f t="shared" si="544"/>
        <v>b</v>
      </c>
      <c r="B993" s="1" t="s">
        <v>1</v>
      </c>
      <c r="C993" s="7" t="s">
        <v>6</v>
      </c>
      <c r="D993" s="16">
        <v>0</v>
      </c>
      <c r="E993" s="16">
        <v>0</v>
      </c>
      <c r="F993" s="22">
        <f t="shared" si="531"/>
        <v>0</v>
      </c>
      <c r="G993" s="22"/>
      <c r="H993" s="22"/>
      <c r="I993" s="21"/>
      <c r="J993" s="22"/>
      <c r="K993" s="22">
        <f t="shared" si="532"/>
        <v>0</v>
      </c>
      <c r="L993" s="22"/>
      <c r="M993" s="22"/>
      <c r="N993" s="21"/>
      <c r="O993" s="22"/>
      <c r="Q993" s="5" t="s">
        <v>163</v>
      </c>
      <c r="R993" s="33">
        <f t="shared" si="533"/>
        <v>0</v>
      </c>
      <c r="S993" s="36">
        <f t="shared" si="547"/>
        <v>0</v>
      </c>
    </row>
    <row r="994" spans="1:19" ht="19.5" hidden="1" thickTop="1" thickBot="1" x14ac:dyDescent="0.3">
      <c r="A994" s="3" t="str">
        <f t="shared" si="544"/>
        <v>b</v>
      </c>
      <c r="B994" s="1" t="s">
        <v>1</v>
      </c>
      <c r="C994" s="7" t="s">
        <v>7</v>
      </c>
      <c r="D994" s="16">
        <v>0</v>
      </c>
      <c r="E994" s="16">
        <v>0</v>
      </c>
      <c r="F994" s="22">
        <f t="shared" si="531"/>
        <v>0</v>
      </c>
      <c r="G994" s="22"/>
      <c r="H994" s="22"/>
      <c r="I994" s="21"/>
      <c r="J994" s="22"/>
      <c r="K994" s="22">
        <f t="shared" si="532"/>
        <v>0</v>
      </c>
      <c r="L994" s="22"/>
      <c r="M994" s="22"/>
      <c r="N994" s="21"/>
      <c r="O994" s="22"/>
      <c r="Q994" s="5" t="s">
        <v>163</v>
      </c>
      <c r="R994" s="33">
        <f t="shared" si="533"/>
        <v>0</v>
      </c>
      <c r="S994" s="36">
        <f t="shared" si="547"/>
        <v>0</v>
      </c>
    </row>
    <row r="995" spans="1:19" ht="19.5" hidden="1" thickTop="1" thickBot="1" x14ac:dyDescent="0.3">
      <c r="A995" s="3" t="str">
        <f t="shared" si="544"/>
        <v>b</v>
      </c>
      <c r="B995" s="1" t="s">
        <v>1</v>
      </c>
      <c r="C995" s="7" t="s">
        <v>8</v>
      </c>
      <c r="D995" s="16">
        <v>0</v>
      </c>
      <c r="E995" s="16">
        <v>0</v>
      </c>
      <c r="F995" s="22">
        <f t="shared" si="531"/>
        <v>0</v>
      </c>
      <c r="G995" s="22"/>
      <c r="H995" s="22"/>
      <c r="I995" s="21"/>
      <c r="J995" s="22"/>
      <c r="K995" s="22">
        <f t="shared" si="532"/>
        <v>0</v>
      </c>
      <c r="L995" s="22"/>
      <c r="M995" s="22"/>
      <c r="N995" s="21"/>
      <c r="O995" s="22"/>
      <c r="Q995" s="5" t="s">
        <v>163</v>
      </c>
      <c r="R995" s="33">
        <f t="shared" si="533"/>
        <v>0</v>
      </c>
      <c r="S995" s="36">
        <f t="shared" si="547"/>
        <v>0</v>
      </c>
    </row>
    <row r="996" spans="1:19" ht="19.5" hidden="1" thickTop="1" thickBot="1" x14ac:dyDescent="0.3">
      <c r="A996" s="3" t="str">
        <f t="shared" si="544"/>
        <v>b</v>
      </c>
      <c r="B996" s="1" t="s">
        <v>1</v>
      </c>
      <c r="C996" s="7" t="s">
        <v>9</v>
      </c>
      <c r="D996" s="16">
        <v>0</v>
      </c>
      <c r="E996" s="16">
        <v>0</v>
      </c>
      <c r="F996" s="22">
        <f t="shared" si="531"/>
        <v>0</v>
      </c>
      <c r="G996" s="22"/>
      <c r="H996" s="22"/>
      <c r="I996" s="21"/>
      <c r="J996" s="22"/>
      <c r="K996" s="22">
        <f t="shared" si="532"/>
        <v>0</v>
      </c>
      <c r="L996" s="22"/>
      <c r="M996" s="22"/>
      <c r="N996" s="21"/>
      <c r="O996" s="22"/>
      <c r="Q996" s="5" t="s">
        <v>163</v>
      </c>
      <c r="R996" s="33">
        <f t="shared" si="533"/>
        <v>0</v>
      </c>
      <c r="S996" s="36">
        <f t="shared" si="547"/>
        <v>0</v>
      </c>
    </row>
    <row r="997" spans="1:19" ht="19.5" hidden="1" thickTop="1" thickBot="1" x14ac:dyDescent="0.3">
      <c r="A997" s="3" t="str">
        <f t="shared" si="544"/>
        <v>b</v>
      </c>
      <c r="B997" s="1" t="s">
        <v>1</v>
      </c>
      <c r="C997" s="7" t="s">
        <v>10</v>
      </c>
      <c r="D997" s="16">
        <v>0</v>
      </c>
      <c r="E997" s="16">
        <v>0</v>
      </c>
      <c r="F997" s="22">
        <f t="shared" si="531"/>
        <v>0</v>
      </c>
      <c r="G997" s="22"/>
      <c r="H997" s="22"/>
      <c r="I997" s="21"/>
      <c r="J997" s="22"/>
      <c r="K997" s="22">
        <f t="shared" si="532"/>
        <v>0</v>
      </c>
      <c r="L997" s="22"/>
      <c r="M997" s="22"/>
      <c r="N997" s="21"/>
      <c r="O997" s="22"/>
      <c r="Q997" s="5" t="s">
        <v>163</v>
      </c>
      <c r="R997" s="33">
        <f t="shared" si="533"/>
        <v>0</v>
      </c>
      <c r="S997" s="36">
        <f t="shared" si="547"/>
        <v>0</v>
      </c>
    </row>
    <row r="998" spans="1:19" ht="19.5" hidden="1" thickTop="1" thickBot="1" x14ac:dyDescent="0.3">
      <c r="A998" s="3" t="str">
        <f t="shared" si="544"/>
        <v>b</v>
      </c>
      <c r="B998" s="1" t="s">
        <v>1</v>
      </c>
      <c r="C998" s="7" t="s">
        <v>11</v>
      </c>
      <c r="D998" s="16">
        <v>0</v>
      </c>
      <c r="E998" s="16">
        <v>0</v>
      </c>
      <c r="F998" s="22">
        <f t="shared" si="531"/>
        <v>0</v>
      </c>
      <c r="G998" s="22"/>
      <c r="H998" s="22"/>
      <c r="I998" s="21"/>
      <c r="J998" s="22"/>
      <c r="K998" s="22">
        <f t="shared" si="532"/>
        <v>0</v>
      </c>
      <c r="L998" s="22"/>
      <c r="M998" s="22"/>
      <c r="N998" s="21"/>
      <c r="O998" s="22"/>
      <c r="Q998" s="5" t="s">
        <v>163</v>
      </c>
      <c r="R998" s="33">
        <f t="shared" si="533"/>
        <v>0</v>
      </c>
      <c r="S998" s="36">
        <f t="shared" si="547"/>
        <v>0</v>
      </c>
    </row>
    <row r="999" spans="1:19" ht="19.5" hidden="1" thickTop="1" thickBot="1" x14ac:dyDescent="0.3">
      <c r="A999" s="3" t="str">
        <f t="shared" si="544"/>
        <v>b</v>
      </c>
      <c r="B999" s="1" t="s">
        <v>1</v>
      </c>
      <c r="C999" s="7" t="s">
        <v>12</v>
      </c>
      <c r="D999" s="16">
        <v>0</v>
      </c>
      <c r="E999" s="16">
        <v>0</v>
      </c>
      <c r="F999" s="22">
        <f t="shared" si="531"/>
        <v>0</v>
      </c>
      <c r="G999" s="22"/>
      <c r="H999" s="22"/>
      <c r="I999" s="21"/>
      <c r="J999" s="22"/>
      <c r="K999" s="22">
        <f t="shared" si="532"/>
        <v>0</v>
      </c>
      <c r="L999" s="22"/>
      <c r="M999" s="22"/>
      <c r="N999" s="21"/>
      <c r="O999" s="22"/>
      <c r="Q999" s="5" t="s">
        <v>163</v>
      </c>
      <c r="R999" s="33">
        <f t="shared" si="533"/>
        <v>0</v>
      </c>
      <c r="S999" s="36">
        <f t="shared" si="547"/>
        <v>0</v>
      </c>
    </row>
    <row r="1000" spans="1:19" ht="31.5" thickTop="1" thickBot="1" x14ac:dyDescent="0.3">
      <c r="A1000" s="3" t="str">
        <f t="shared" si="544"/>
        <v>a</v>
      </c>
      <c r="B1000" s="8" t="s">
        <v>147</v>
      </c>
      <c r="C1000" s="9" t="s">
        <v>148</v>
      </c>
      <c r="D1000" s="14">
        <f>D1001+D1009+D1010+D1011</f>
        <v>1000000</v>
      </c>
      <c r="E1000" s="14">
        <f>E1001+E1009+E1010+E1011</f>
        <v>0</v>
      </c>
      <c r="F1000" s="19">
        <f t="shared" si="531"/>
        <v>1000000</v>
      </c>
      <c r="G1000" s="19">
        <f t="shared" ref="G1000:J1000" si="556">G1001+G1009+G1010+G1011</f>
        <v>500000</v>
      </c>
      <c r="H1000" s="19">
        <f t="shared" si="556"/>
        <v>160000</v>
      </c>
      <c r="I1000" s="19">
        <f t="shared" si="556"/>
        <v>160000</v>
      </c>
      <c r="J1000" s="19">
        <f t="shared" si="556"/>
        <v>180000</v>
      </c>
      <c r="K1000" s="19">
        <f t="shared" si="532"/>
        <v>0</v>
      </c>
      <c r="L1000" s="19">
        <f t="shared" ref="L1000:O1000" si="557">L1001+L1009+L1010+L1011</f>
        <v>0</v>
      </c>
      <c r="M1000" s="19">
        <f t="shared" si="557"/>
        <v>0</v>
      </c>
      <c r="N1000" s="19">
        <f t="shared" si="557"/>
        <v>0</v>
      </c>
      <c r="O1000" s="19">
        <f t="shared" si="557"/>
        <v>0</v>
      </c>
      <c r="P1000" s="5" t="s">
        <v>159</v>
      </c>
      <c r="Q1000" s="5" t="s">
        <v>160</v>
      </c>
      <c r="R1000" s="33">
        <f t="shared" si="533"/>
        <v>0</v>
      </c>
      <c r="S1000" s="36">
        <f t="shared" si="547"/>
        <v>0</v>
      </c>
    </row>
    <row r="1001" spans="1:19" ht="19.5" thickTop="1" thickBot="1" x14ac:dyDescent="0.3">
      <c r="A1001" s="3" t="str">
        <f t="shared" si="544"/>
        <v>a</v>
      </c>
      <c r="B1001" s="1" t="s">
        <v>1</v>
      </c>
      <c r="C1001" s="7" t="s">
        <v>2</v>
      </c>
      <c r="D1001" s="15">
        <f>D1002+D1003+D1004+D1005+D1006+D1007+D1008</f>
        <v>1000000</v>
      </c>
      <c r="E1001" s="15">
        <f>E1002+E1003+E1004+E1005+E1006+E1007+E1008</f>
        <v>0</v>
      </c>
      <c r="F1001" s="20">
        <f t="shared" ref="F1001:F1064" si="558">G1001+H1001+I1001+J1001</f>
        <v>1000000</v>
      </c>
      <c r="G1001" s="20">
        <f t="shared" ref="G1001:J1001" si="559">G1002+G1003+G1004+G1005+G1006+G1007+G1008</f>
        <v>500000</v>
      </c>
      <c r="H1001" s="20">
        <f t="shared" si="559"/>
        <v>160000</v>
      </c>
      <c r="I1001" s="20">
        <f t="shared" si="559"/>
        <v>160000</v>
      </c>
      <c r="J1001" s="20">
        <f t="shared" si="559"/>
        <v>180000</v>
      </c>
      <c r="K1001" s="20">
        <f t="shared" ref="K1001:K1064" si="560">L1001+M1001+N1001+O1001</f>
        <v>0</v>
      </c>
      <c r="L1001" s="20">
        <f t="shared" ref="L1001:O1001" si="561">L1002+L1003+L1004+L1005+L1006+L1007+L1008</f>
        <v>0</v>
      </c>
      <c r="M1001" s="20">
        <f t="shared" si="561"/>
        <v>0</v>
      </c>
      <c r="N1001" s="20">
        <f t="shared" si="561"/>
        <v>0</v>
      </c>
      <c r="O1001" s="20">
        <f t="shared" si="561"/>
        <v>0</v>
      </c>
      <c r="P1001" s="5" t="s">
        <v>159</v>
      </c>
      <c r="Q1001" s="5" t="s">
        <v>160</v>
      </c>
      <c r="R1001" s="33">
        <f t="shared" ref="R1001:R1064" si="562">D1001-F1001</f>
        <v>0</v>
      </c>
      <c r="S1001" s="36">
        <f t="shared" si="547"/>
        <v>0</v>
      </c>
    </row>
    <row r="1002" spans="1:19" ht="19.5" hidden="1" thickTop="1" thickBot="1" x14ac:dyDescent="0.3">
      <c r="A1002" s="3" t="str">
        <f t="shared" si="544"/>
        <v>b</v>
      </c>
      <c r="B1002" s="1" t="s">
        <v>1</v>
      </c>
      <c r="C1002" s="7" t="s">
        <v>3</v>
      </c>
      <c r="D1002" s="15">
        <f>D1014+D1026</f>
        <v>0</v>
      </c>
      <c r="E1002" s="15">
        <f>E1014+E1026</f>
        <v>0</v>
      </c>
      <c r="F1002" s="20">
        <f t="shared" si="558"/>
        <v>0</v>
      </c>
      <c r="G1002" s="20">
        <f t="shared" ref="G1002:J1011" si="563">G1014+G1026</f>
        <v>0</v>
      </c>
      <c r="H1002" s="20">
        <f t="shared" si="563"/>
        <v>0</v>
      </c>
      <c r="I1002" s="20">
        <f t="shared" si="563"/>
        <v>0</v>
      </c>
      <c r="J1002" s="20">
        <f t="shared" si="563"/>
        <v>0</v>
      </c>
      <c r="K1002" s="20">
        <f t="shared" si="560"/>
        <v>0</v>
      </c>
      <c r="L1002" s="20">
        <f t="shared" ref="L1002:O1011" si="564">L1014+L1026</f>
        <v>0</v>
      </c>
      <c r="M1002" s="20">
        <f t="shared" si="564"/>
        <v>0</v>
      </c>
      <c r="N1002" s="20">
        <f t="shared" si="564"/>
        <v>0</v>
      </c>
      <c r="O1002" s="20">
        <f t="shared" si="564"/>
        <v>0</v>
      </c>
      <c r="P1002" s="5" t="s">
        <v>159</v>
      </c>
      <c r="Q1002" s="5" t="s">
        <v>160</v>
      </c>
      <c r="R1002" s="33">
        <f t="shared" si="562"/>
        <v>0</v>
      </c>
      <c r="S1002" s="36">
        <f t="shared" si="547"/>
        <v>0</v>
      </c>
    </row>
    <row r="1003" spans="1:19" ht="19.5" thickTop="1" thickBot="1" x14ac:dyDescent="0.3">
      <c r="A1003" s="3" t="str">
        <f t="shared" si="544"/>
        <v>a</v>
      </c>
      <c r="B1003" s="1" t="s">
        <v>1</v>
      </c>
      <c r="C1003" s="7" t="s">
        <v>4</v>
      </c>
      <c r="D1003" s="15">
        <f t="shared" ref="D1003:E1011" si="565">D1015+D1027</f>
        <v>1000000</v>
      </c>
      <c r="E1003" s="15">
        <f t="shared" si="565"/>
        <v>0</v>
      </c>
      <c r="F1003" s="20">
        <f t="shared" si="558"/>
        <v>1000000</v>
      </c>
      <c r="G1003" s="20">
        <f t="shared" si="563"/>
        <v>500000</v>
      </c>
      <c r="H1003" s="20">
        <f t="shared" si="563"/>
        <v>160000</v>
      </c>
      <c r="I1003" s="20">
        <f t="shared" si="563"/>
        <v>160000</v>
      </c>
      <c r="J1003" s="20">
        <f t="shared" si="563"/>
        <v>180000</v>
      </c>
      <c r="K1003" s="20">
        <f t="shared" si="560"/>
        <v>0</v>
      </c>
      <c r="L1003" s="20">
        <f t="shared" si="564"/>
        <v>0</v>
      </c>
      <c r="M1003" s="20">
        <f t="shared" si="564"/>
        <v>0</v>
      </c>
      <c r="N1003" s="20">
        <f t="shared" si="564"/>
        <v>0</v>
      </c>
      <c r="O1003" s="20">
        <f t="shared" si="564"/>
        <v>0</v>
      </c>
      <c r="P1003" s="5" t="s">
        <v>159</v>
      </c>
      <c r="Q1003" s="5" t="s">
        <v>160</v>
      </c>
      <c r="R1003" s="33">
        <f t="shared" si="562"/>
        <v>0</v>
      </c>
      <c r="S1003" s="36">
        <f t="shared" si="547"/>
        <v>0</v>
      </c>
    </row>
    <row r="1004" spans="1:19" ht="19.5" hidden="1" thickTop="1" thickBot="1" x14ac:dyDescent="0.3">
      <c r="A1004" s="3" t="str">
        <f t="shared" si="544"/>
        <v>b</v>
      </c>
      <c r="B1004" s="1" t="s">
        <v>1</v>
      </c>
      <c r="C1004" s="7" t="s">
        <v>5</v>
      </c>
      <c r="D1004" s="15">
        <f t="shared" si="565"/>
        <v>0</v>
      </c>
      <c r="E1004" s="15">
        <f t="shared" si="565"/>
        <v>0</v>
      </c>
      <c r="F1004" s="20">
        <f t="shared" si="558"/>
        <v>0</v>
      </c>
      <c r="G1004" s="20">
        <f t="shared" si="563"/>
        <v>0</v>
      </c>
      <c r="H1004" s="20">
        <f t="shared" si="563"/>
        <v>0</v>
      </c>
      <c r="I1004" s="20">
        <f t="shared" si="563"/>
        <v>0</v>
      </c>
      <c r="J1004" s="20">
        <f t="shared" si="563"/>
        <v>0</v>
      </c>
      <c r="K1004" s="20">
        <f t="shared" si="560"/>
        <v>0</v>
      </c>
      <c r="L1004" s="20">
        <f t="shared" si="564"/>
        <v>0</v>
      </c>
      <c r="M1004" s="20">
        <f t="shared" si="564"/>
        <v>0</v>
      </c>
      <c r="N1004" s="20">
        <f t="shared" si="564"/>
        <v>0</v>
      </c>
      <c r="O1004" s="20">
        <f t="shared" si="564"/>
        <v>0</v>
      </c>
      <c r="P1004" s="5" t="s">
        <v>159</v>
      </c>
      <c r="Q1004" s="5" t="s">
        <v>160</v>
      </c>
      <c r="R1004" s="33">
        <f t="shared" si="562"/>
        <v>0</v>
      </c>
      <c r="S1004" s="36">
        <f t="shared" si="547"/>
        <v>0</v>
      </c>
    </row>
    <row r="1005" spans="1:19" ht="19.5" hidden="1" thickTop="1" thickBot="1" x14ac:dyDescent="0.3">
      <c r="A1005" s="3" t="str">
        <f t="shared" si="544"/>
        <v>b</v>
      </c>
      <c r="B1005" s="1" t="s">
        <v>1</v>
      </c>
      <c r="C1005" s="7" t="s">
        <v>6</v>
      </c>
      <c r="D1005" s="15">
        <f t="shared" si="565"/>
        <v>0</v>
      </c>
      <c r="E1005" s="15">
        <f t="shared" si="565"/>
        <v>0</v>
      </c>
      <c r="F1005" s="20">
        <f t="shared" si="558"/>
        <v>0</v>
      </c>
      <c r="G1005" s="20">
        <f t="shared" si="563"/>
        <v>0</v>
      </c>
      <c r="H1005" s="20">
        <f t="shared" si="563"/>
        <v>0</v>
      </c>
      <c r="I1005" s="20">
        <f t="shared" si="563"/>
        <v>0</v>
      </c>
      <c r="J1005" s="20">
        <f t="shared" si="563"/>
        <v>0</v>
      </c>
      <c r="K1005" s="20">
        <f t="shared" si="560"/>
        <v>0</v>
      </c>
      <c r="L1005" s="20">
        <f t="shared" si="564"/>
        <v>0</v>
      </c>
      <c r="M1005" s="20">
        <f t="shared" si="564"/>
        <v>0</v>
      </c>
      <c r="N1005" s="20">
        <f t="shared" si="564"/>
        <v>0</v>
      </c>
      <c r="O1005" s="20">
        <f t="shared" si="564"/>
        <v>0</v>
      </c>
      <c r="P1005" s="5" t="s">
        <v>159</v>
      </c>
      <c r="Q1005" s="5" t="s">
        <v>160</v>
      </c>
      <c r="R1005" s="33">
        <f t="shared" si="562"/>
        <v>0</v>
      </c>
      <c r="S1005" s="36">
        <f t="shared" si="547"/>
        <v>0</v>
      </c>
    </row>
    <row r="1006" spans="1:19" ht="19.5" hidden="1" thickTop="1" thickBot="1" x14ac:dyDescent="0.3">
      <c r="A1006" s="3" t="str">
        <f t="shared" si="544"/>
        <v>b</v>
      </c>
      <c r="B1006" s="1" t="s">
        <v>1</v>
      </c>
      <c r="C1006" s="7" t="s">
        <v>7</v>
      </c>
      <c r="D1006" s="15">
        <f t="shared" si="565"/>
        <v>0</v>
      </c>
      <c r="E1006" s="15">
        <f t="shared" si="565"/>
        <v>0</v>
      </c>
      <c r="F1006" s="20">
        <f t="shared" si="558"/>
        <v>0</v>
      </c>
      <c r="G1006" s="20">
        <f t="shared" si="563"/>
        <v>0</v>
      </c>
      <c r="H1006" s="20">
        <f t="shared" si="563"/>
        <v>0</v>
      </c>
      <c r="I1006" s="20">
        <f t="shared" si="563"/>
        <v>0</v>
      </c>
      <c r="J1006" s="20">
        <f t="shared" si="563"/>
        <v>0</v>
      </c>
      <c r="K1006" s="20">
        <f t="shared" si="560"/>
        <v>0</v>
      </c>
      <c r="L1006" s="20">
        <f t="shared" si="564"/>
        <v>0</v>
      </c>
      <c r="M1006" s="20">
        <f t="shared" si="564"/>
        <v>0</v>
      </c>
      <c r="N1006" s="20">
        <f t="shared" si="564"/>
        <v>0</v>
      </c>
      <c r="O1006" s="20">
        <f t="shared" si="564"/>
        <v>0</v>
      </c>
      <c r="P1006" s="5" t="s">
        <v>159</v>
      </c>
      <c r="Q1006" s="5" t="s">
        <v>160</v>
      </c>
      <c r="R1006" s="33">
        <f t="shared" si="562"/>
        <v>0</v>
      </c>
      <c r="S1006" s="36">
        <f t="shared" si="547"/>
        <v>0</v>
      </c>
    </row>
    <row r="1007" spans="1:19" ht="19.5" hidden="1" thickTop="1" thickBot="1" x14ac:dyDescent="0.3">
      <c r="A1007" s="3" t="str">
        <f t="shared" si="544"/>
        <v>b</v>
      </c>
      <c r="B1007" s="1" t="s">
        <v>1</v>
      </c>
      <c r="C1007" s="7" t="s">
        <v>8</v>
      </c>
      <c r="D1007" s="15">
        <f t="shared" si="565"/>
        <v>0</v>
      </c>
      <c r="E1007" s="15">
        <f t="shared" si="565"/>
        <v>0</v>
      </c>
      <c r="F1007" s="20">
        <f t="shared" si="558"/>
        <v>0</v>
      </c>
      <c r="G1007" s="20">
        <f t="shared" si="563"/>
        <v>0</v>
      </c>
      <c r="H1007" s="20">
        <f t="shared" si="563"/>
        <v>0</v>
      </c>
      <c r="I1007" s="20">
        <f t="shared" si="563"/>
        <v>0</v>
      </c>
      <c r="J1007" s="20">
        <f t="shared" si="563"/>
        <v>0</v>
      </c>
      <c r="K1007" s="20">
        <f t="shared" si="560"/>
        <v>0</v>
      </c>
      <c r="L1007" s="20">
        <f t="shared" si="564"/>
        <v>0</v>
      </c>
      <c r="M1007" s="20">
        <f t="shared" si="564"/>
        <v>0</v>
      </c>
      <c r="N1007" s="20">
        <f t="shared" si="564"/>
        <v>0</v>
      </c>
      <c r="O1007" s="20">
        <f t="shared" si="564"/>
        <v>0</v>
      </c>
      <c r="P1007" s="5" t="s">
        <v>159</v>
      </c>
      <c r="Q1007" s="5" t="s">
        <v>160</v>
      </c>
      <c r="R1007" s="33">
        <f t="shared" si="562"/>
        <v>0</v>
      </c>
      <c r="S1007" s="36">
        <f t="shared" si="547"/>
        <v>0</v>
      </c>
    </row>
    <row r="1008" spans="1:19" ht="19.5" hidden="1" thickTop="1" thickBot="1" x14ac:dyDescent="0.3">
      <c r="A1008" s="3" t="str">
        <f t="shared" si="544"/>
        <v>b</v>
      </c>
      <c r="B1008" s="1" t="s">
        <v>1</v>
      </c>
      <c r="C1008" s="7" t="s">
        <v>9</v>
      </c>
      <c r="D1008" s="15">
        <f t="shared" si="565"/>
        <v>0</v>
      </c>
      <c r="E1008" s="15">
        <f t="shared" si="565"/>
        <v>0</v>
      </c>
      <c r="F1008" s="20">
        <f t="shared" si="558"/>
        <v>0</v>
      </c>
      <c r="G1008" s="20">
        <f t="shared" si="563"/>
        <v>0</v>
      </c>
      <c r="H1008" s="20">
        <f t="shared" si="563"/>
        <v>0</v>
      </c>
      <c r="I1008" s="20">
        <f t="shared" si="563"/>
        <v>0</v>
      </c>
      <c r="J1008" s="20">
        <f t="shared" si="563"/>
        <v>0</v>
      </c>
      <c r="K1008" s="20">
        <f t="shared" si="560"/>
        <v>0</v>
      </c>
      <c r="L1008" s="20">
        <f t="shared" si="564"/>
        <v>0</v>
      </c>
      <c r="M1008" s="20">
        <f t="shared" si="564"/>
        <v>0</v>
      </c>
      <c r="N1008" s="20">
        <f t="shared" si="564"/>
        <v>0</v>
      </c>
      <c r="O1008" s="20">
        <f t="shared" si="564"/>
        <v>0</v>
      </c>
      <c r="P1008" s="5" t="s">
        <v>159</v>
      </c>
      <c r="Q1008" s="5" t="s">
        <v>160</v>
      </c>
      <c r="R1008" s="33">
        <f t="shared" si="562"/>
        <v>0</v>
      </c>
      <c r="S1008" s="36">
        <f t="shared" si="547"/>
        <v>0</v>
      </c>
    </row>
    <row r="1009" spans="1:19" ht="19.5" hidden="1" thickTop="1" thickBot="1" x14ac:dyDescent="0.3">
      <c r="A1009" s="3" t="str">
        <f t="shared" si="544"/>
        <v>b</v>
      </c>
      <c r="B1009" s="1" t="s">
        <v>1</v>
      </c>
      <c r="C1009" s="7" t="s">
        <v>10</v>
      </c>
      <c r="D1009" s="15">
        <f t="shared" si="565"/>
        <v>0</v>
      </c>
      <c r="E1009" s="15">
        <f t="shared" si="565"/>
        <v>0</v>
      </c>
      <c r="F1009" s="20">
        <f t="shared" si="558"/>
        <v>0</v>
      </c>
      <c r="G1009" s="20">
        <f t="shared" si="563"/>
        <v>0</v>
      </c>
      <c r="H1009" s="20">
        <f t="shared" si="563"/>
        <v>0</v>
      </c>
      <c r="I1009" s="20">
        <f t="shared" si="563"/>
        <v>0</v>
      </c>
      <c r="J1009" s="20">
        <f t="shared" si="563"/>
        <v>0</v>
      </c>
      <c r="K1009" s="20">
        <f t="shared" si="560"/>
        <v>0</v>
      </c>
      <c r="L1009" s="20">
        <f t="shared" si="564"/>
        <v>0</v>
      </c>
      <c r="M1009" s="20">
        <f t="shared" si="564"/>
        <v>0</v>
      </c>
      <c r="N1009" s="20">
        <f t="shared" si="564"/>
        <v>0</v>
      </c>
      <c r="O1009" s="20">
        <f t="shared" si="564"/>
        <v>0</v>
      </c>
      <c r="P1009" s="5" t="s">
        <v>159</v>
      </c>
      <c r="Q1009" s="5" t="s">
        <v>160</v>
      </c>
      <c r="R1009" s="33">
        <f t="shared" si="562"/>
        <v>0</v>
      </c>
      <c r="S1009" s="36">
        <f t="shared" si="547"/>
        <v>0</v>
      </c>
    </row>
    <row r="1010" spans="1:19" ht="19.5" hidden="1" thickTop="1" thickBot="1" x14ac:dyDescent="0.3">
      <c r="A1010" s="3" t="str">
        <f t="shared" si="544"/>
        <v>b</v>
      </c>
      <c r="B1010" s="1" t="s">
        <v>1</v>
      </c>
      <c r="C1010" s="7" t="s">
        <v>11</v>
      </c>
      <c r="D1010" s="15">
        <f t="shared" si="565"/>
        <v>0</v>
      </c>
      <c r="E1010" s="15">
        <f t="shared" si="565"/>
        <v>0</v>
      </c>
      <c r="F1010" s="20">
        <f t="shared" si="558"/>
        <v>0</v>
      </c>
      <c r="G1010" s="20">
        <f t="shared" si="563"/>
        <v>0</v>
      </c>
      <c r="H1010" s="20">
        <f t="shared" si="563"/>
        <v>0</v>
      </c>
      <c r="I1010" s="20">
        <f t="shared" si="563"/>
        <v>0</v>
      </c>
      <c r="J1010" s="20">
        <f t="shared" si="563"/>
        <v>0</v>
      </c>
      <c r="K1010" s="20">
        <f t="shared" si="560"/>
        <v>0</v>
      </c>
      <c r="L1010" s="20">
        <f t="shared" si="564"/>
        <v>0</v>
      </c>
      <c r="M1010" s="20">
        <f t="shared" si="564"/>
        <v>0</v>
      </c>
      <c r="N1010" s="20">
        <f t="shared" si="564"/>
        <v>0</v>
      </c>
      <c r="O1010" s="20">
        <f t="shared" si="564"/>
        <v>0</v>
      </c>
      <c r="P1010" s="5" t="s">
        <v>159</v>
      </c>
      <c r="Q1010" s="5" t="s">
        <v>160</v>
      </c>
      <c r="R1010" s="33">
        <f t="shared" si="562"/>
        <v>0</v>
      </c>
      <c r="S1010" s="36">
        <f t="shared" si="547"/>
        <v>0</v>
      </c>
    </row>
    <row r="1011" spans="1:19" ht="19.5" hidden="1" thickTop="1" thickBot="1" x14ac:dyDescent="0.3">
      <c r="A1011" s="3" t="str">
        <f t="shared" si="544"/>
        <v>b</v>
      </c>
      <c r="B1011" s="1" t="s">
        <v>1</v>
      </c>
      <c r="C1011" s="7" t="s">
        <v>12</v>
      </c>
      <c r="D1011" s="15">
        <f t="shared" si="565"/>
        <v>0</v>
      </c>
      <c r="E1011" s="15">
        <f t="shared" si="565"/>
        <v>0</v>
      </c>
      <c r="F1011" s="20">
        <f t="shared" si="558"/>
        <v>0</v>
      </c>
      <c r="G1011" s="20">
        <f t="shared" si="563"/>
        <v>0</v>
      </c>
      <c r="H1011" s="20">
        <f t="shared" si="563"/>
        <v>0</v>
      </c>
      <c r="I1011" s="20">
        <f t="shared" si="563"/>
        <v>0</v>
      </c>
      <c r="J1011" s="20">
        <f t="shared" si="563"/>
        <v>0</v>
      </c>
      <c r="K1011" s="20">
        <f t="shared" si="560"/>
        <v>0</v>
      </c>
      <c r="L1011" s="20">
        <f t="shared" si="564"/>
        <v>0</v>
      </c>
      <c r="M1011" s="20">
        <f t="shared" si="564"/>
        <v>0</v>
      </c>
      <c r="N1011" s="20">
        <f t="shared" si="564"/>
        <v>0</v>
      </c>
      <c r="O1011" s="20">
        <f t="shared" si="564"/>
        <v>0</v>
      </c>
      <c r="P1011" s="5" t="s">
        <v>159</v>
      </c>
      <c r="Q1011" s="5" t="s">
        <v>160</v>
      </c>
      <c r="R1011" s="33">
        <f t="shared" si="562"/>
        <v>0</v>
      </c>
      <c r="S1011" s="36">
        <f t="shared" si="547"/>
        <v>0</v>
      </c>
    </row>
    <row r="1012" spans="1:19" ht="46.5" thickTop="1" thickBot="1" x14ac:dyDescent="0.3">
      <c r="A1012" s="3" t="str">
        <f t="shared" si="544"/>
        <v>a</v>
      </c>
      <c r="B1012" s="8" t="s">
        <v>149</v>
      </c>
      <c r="C1012" s="9" t="s">
        <v>150</v>
      </c>
      <c r="D1012" s="14">
        <f>D1013+D1021+D1022+D1023</f>
        <v>1000000</v>
      </c>
      <c r="E1012" s="14">
        <f>E1013+E1021+E1022+E1023</f>
        <v>0</v>
      </c>
      <c r="F1012" s="19">
        <f t="shared" si="558"/>
        <v>1000000</v>
      </c>
      <c r="G1012" s="19">
        <f t="shared" ref="G1012:J1012" si="566">G1013+G1021+G1022+G1023</f>
        <v>500000</v>
      </c>
      <c r="H1012" s="19">
        <f t="shared" si="566"/>
        <v>160000</v>
      </c>
      <c r="I1012" s="19">
        <f t="shared" si="566"/>
        <v>160000</v>
      </c>
      <c r="J1012" s="19">
        <f t="shared" si="566"/>
        <v>180000</v>
      </c>
      <c r="K1012" s="19">
        <f t="shared" si="560"/>
        <v>0</v>
      </c>
      <c r="L1012" s="19">
        <f t="shared" ref="L1012:O1012" si="567">L1013+L1021+L1022+L1023</f>
        <v>0</v>
      </c>
      <c r="M1012" s="19">
        <f t="shared" si="567"/>
        <v>0</v>
      </c>
      <c r="N1012" s="19">
        <f t="shared" si="567"/>
        <v>0</v>
      </c>
      <c r="O1012" s="19">
        <f t="shared" si="567"/>
        <v>0</v>
      </c>
      <c r="P1012" s="5" t="s">
        <v>159</v>
      </c>
      <c r="Q1012" s="5" t="s">
        <v>160</v>
      </c>
      <c r="R1012" s="33">
        <f t="shared" si="562"/>
        <v>0</v>
      </c>
      <c r="S1012" s="36">
        <f t="shared" si="547"/>
        <v>0</v>
      </c>
    </row>
    <row r="1013" spans="1:19" ht="19.5" thickTop="1" thickBot="1" x14ac:dyDescent="0.3">
      <c r="A1013" s="3" t="str">
        <f t="shared" si="544"/>
        <v>a</v>
      </c>
      <c r="B1013" s="1" t="s">
        <v>1</v>
      </c>
      <c r="C1013" s="7" t="s">
        <v>2</v>
      </c>
      <c r="D1013" s="15">
        <f>D1014+D1015+D1016+D1017+D1018+D1019+D1020</f>
        <v>1000000</v>
      </c>
      <c r="E1013" s="15">
        <f>E1014+E1015+E1016+E1017+E1018+E1019+E1020</f>
        <v>0</v>
      </c>
      <c r="F1013" s="20">
        <f t="shared" si="558"/>
        <v>1000000</v>
      </c>
      <c r="G1013" s="20">
        <f t="shared" ref="G1013:J1013" si="568">G1014+G1015+G1016+G1017+G1018+G1019+G1020</f>
        <v>500000</v>
      </c>
      <c r="H1013" s="20">
        <f t="shared" si="568"/>
        <v>160000</v>
      </c>
      <c r="I1013" s="20">
        <f t="shared" si="568"/>
        <v>160000</v>
      </c>
      <c r="J1013" s="20">
        <f t="shared" si="568"/>
        <v>180000</v>
      </c>
      <c r="K1013" s="20">
        <f t="shared" si="560"/>
        <v>0</v>
      </c>
      <c r="L1013" s="20">
        <f t="shared" ref="L1013:O1013" si="569">L1014+L1015+L1016+L1017+L1018+L1019+L1020</f>
        <v>0</v>
      </c>
      <c r="M1013" s="20">
        <f t="shared" si="569"/>
        <v>0</v>
      </c>
      <c r="N1013" s="20">
        <f t="shared" si="569"/>
        <v>0</v>
      </c>
      <c r="O1013" s="20">
        <f t="shared" si="569"/>
        <v>0</v>
      </c>
      <c r="P1013" s="5" t="s">
        <v>159</v>
      </c>
      <c r="Q1013" s="5" t="s">
        <v>160</v>
      </c>
      <c r="R1013" s="33">
        <f t="shared" si="562"/>
        <v>0</v>
      </c>
      <c r="S1013" s="36">
        <f t="shared" si="547"/>
        <v>0</v>
      </c>
    </row>
    <row r="1014" spans="1:19" ht="19.5" hidden="1" thickTop="1" thickBot="1" x14ac:dyDescent="0.3">
      <c r="A1014" s="3" t="str">
        <f t="shared" si="544"/>
        <v>b</v>
      </c>
      <c r="B1014" s="1" t="s">
        <v>1</v>
      </c>
      <c r="C1014" s="7" t="s">
        <v>3</v>
      </c>
      <c r="D1014" s="16">
        <v>0</v>
      </c>
      <c r="E1014" s="16">
        <v>0</v>
      </c>
      <c r="F1014" s="22">
        <f t="shared" si="558"/>
        <v>0</v>
      </c>
      <c r="G1014" s="22"/>
      <c r="H1014" s="22"/>
      <c r="I1014" s="21"/>
      <c r="J1014" s="22"/>
      <c r="K1014" s="22">
        <f t="shared" si="560"/>
        <v>0</v>
      </c>
      <c r="L1014" s="22"/>
      <c r="M1014" s="22"/>
      <c r="N1014" s="21"/>
      <c r="O1014" s="22"/>
      <c r="Q1014" s="5" t="s">
        <v>160</v>
      </c>
      <c r="R1014" s="33">
        <f t="shared" si="562"/>
        <v>0</v>
      </c>
      <c r="S1014" s="36">
        <f t="shared" si="547"/>
        <v>0</v>
      </c>
    </row>
    <row r="1015" spans="1:19" ht="19.5" thickTop="1" thickBot="1" x14ac:dyDescent="0.3">
      <c r="A1015" s="3" t="str">
        <f t="shared" si="544"/>
        <v>a</v>
      </c>
      <c r="B1015" s="1" t="s">
        <v>1</v>
      </c>
      <c r="C1015" s="7" t="s">
        <v>4</v>
      </c>
      <c r="D1015" s="16">
        <v>1000000</v>
      </c>
      <c r="E1015" s="16">
        <v>0</v>
      </c>
      <c r="F1015" s="22">
        <f t="shared" si="558"/>
        <v>1000000</v>
      </c>
      <c r="G1015" s="22">
        <v>500000</v>
      </c>
      <c r="H1015" s="22">
        <v>160000</v>
      </c>
      <c r="I1015" s="22">
        <v>160000</v>
      </c>
      <c r="J1015" s="22">
        <v>180000</v>
      </c>
      <c r="K1015" s="22">
        <f t="shared" si="560"/>
        <v>0</v>
      </c>
      <c r="L1015" s="22"/>
      <c r="M1015" s="22"/>
      <c r="N1015" s="21"/>
      <c r="O1015" s="22"/>
      <c r="Q1015" s="5" t="s">
        <v>160</v>
      </c>
      <c r="R1015" s="33">
        <f t="shared" si="562"/>
        <v>0</v>
      </c>
      <c r="S1015" s="36">
        <f t="shared" si="547"/>
        <v>0</v>
      </c>
    </row>
    <row r="1016" spans="1:19" ht="19.5" hidden="1" thickTop="1" thickBot="1" x14ac:dyDescent="0.3">
      <c r="A1016" s="3" t="str">
        <f t="shared" si="544"/>
        <v>b</v>
      </c>
      <c r="B1016" s="1" t="s">
        <v>1</v>
      </c>
      <c r="C1016" s="7" t="s">
        <v>5</v>
      </c>
      <c r="D1016" s="16">
        <v>0</v>
      </c>
      <c r="E1016" s="16">
        <v>0</v>
      </c>
      <c r="F1016" s="22">
        <f t="shared" si="558"/>
        <v>0</v>
      </c>
      <c r="G1016" s="22"/>
      <c r="H1016" s="22"/>
      <c r="I1016" s="21"/>
      <c r="J1016" s="22"/>
      <c r="K1016" s="22">
        <f t="shared" si="560"/>
        <v>0</v>
      </c>
      <c r="L1016" s="22"/>
      <c r="M1016" s="22"/>
      <c r="N1016" s="21"/>
      <c r="O1016" s="22"/>
      <c r="Q1016" s="5" t="s">
        <v>160</v>
      </c>
      <c r="R1016" s="33">
        <f t="shared" si="562"/>
        <v>0</v>
      </c>
      <c r="S1016" s="36">
        <f t="shared" si="547"/>
        <v>0</v>
      </c>
    </row>
    <row r="1017" spans="1:19" ht="19.5" hidden="1" thickTop="1" thickBot="1" x14ac:dyDescent="0.3">
      <c r="A1017" s="3" t="str">
        <f t="shared" si="544"/>
        <v>b</v>
      </c>
      <c r="B1017" s="1" t="s">
        <v>1</v>
      </c>
      <c r="C1017" s="7" t="s">
        <v>6</v>
      </c>
      <c r="D1017" s="16">
        <v>0</v>
      </c>
      <c r="E1017" s="16">
        <v>0</v>
      </c>
      <c r="F1017" s="22">
        <f t="shared" si="558"/>
        <v>0</v>
      </c>
      <c r="G1017" s="22"/>
      <c r="H1017" s="22"/>
      <c r="I1017" s="21"/>
      <c r="J1017" s="22"/>
      <c r="K1017" s="22">
        <f t="shared" si="560"/>
        <v>0</v>
      </c>
      <c r="L1017" s="22"/>
      <c r="M1017" s="22"/>
      <c r="N1017" s="21"/>
      <c r="O1017" s="22"/>
      <c r="Q1017" s="5" t="s">
        <v>160</v>
      </c>
      <c r="R1017" s="33">
        <f t="shared" si="562"/>
        <v>0</v>
      </c>
      <c r="S1017" s="36">
        <f t="shared" si="547"/>
        <v>0</v>
      </c>
    </row>
    <row r="1018" spans="1:19" ht="19.5" hidden="1" thickTop="1" thickBot="1" x14ac:dyDescent="0.3">
      <c r="A1018" s="3" t="str">
        <f t="shared" si="544"/>
        <v>b</v>
      </c>
      <c r="B1018" s="1" t="s">
        <v>1</v>
      </c>
      <c r="C1018" s="7" t="s">
        <v>7</v>
      </c>
      <c r="D1018" s="16">
        <v>0</v>
      </c>
      <c r="E1018" s="16">
        <v>0</v>
      </c>
      <c r="F1018" s="22">
        <f t="shared" si="558"/>
        <v>0</v>
      </c>
      <c r="G1018" s="22"/>
      <c r="H1018" s="22"/>
      <c r="I1018" s="21"/>
      <c r="J1018" s="22"/>
      <c r="K1018" s="22">
        <f t="shared" si="560"/>
        <v>0</v>
      </c>
      <c r="L1018" s="22"/>
      <c r="M1018" s="22"/>
      <c r="N1018" s="21"/>
      <c r="O1018" s="22"/>
      <c r="Q1018" s="5" t="s">
        <v>160</v>
      </c>
      <c r="R1018" s="33">
        <f t="shared" si="562"/>
        <v>0</v>
      </c>
      <c r="S1018" s="36">
        <f t="shared" si="547"/>
        <v>0</v>
      </c>
    </row>
    <row r="1019" spans="1:19" ht="19.5" hidden="1" thickTop="1" thickBot="1" x14ac:dyDescent="0.3">
      <c r="A1019" s="3" t="str">
        <f t="shared" si="544"/>
        <v>b</v>
      </c>
      <c r="B1019" s="1" t="s">
        <v>1</v>
      </c>
      <c r="C1019" s="7" t="s">
        <v>8</v>
      </c>
      <c r="D1019" s="16">
        <v>0</v>
      </c>
      <c r="E1019" s="16">
        <v>0</v>
      </c>
      <c r="F1019" s="22">
        <f t="shared" si="558"/>
        <v>0</v>
      </c>
      <c r="G1019" s="22"/>
      <c r="H1019" s="22"/>
      <c r="I1019" s="21"/>
      <c r="J1019" s="22"/>
      <c r="K1019" s="22">
        <f t="shared" si="560"/>
        <v>0</v>
      </c>
      <c r="L1019" s="22"/>
      <c r="M1019" s="22"/>
      <c r="N1019" s="21"/>
      <c r="O1019" s="22"/>
      <c r="Q1019" s="5" t="s">
        <v>160</v>
      </c>
      <c r="R1019" s="33">
        <f t="shared" si="562"/>
        <v>0</v>
      </c>
      <c r="S1019" s="36">
        <f t="shared" si="547"/>
        <v>0</v>
      </c>
    </row>
    <row r="1020" spans="1:19" ht="19.5" hidden="1" thickTop="1" thickBot="1" x14ac:dyDescent="0.3">
      <c r="A1020" s="3" t="str">
        <f t="shared" si="544"/>
        <v>b</v>
      </c>
      <c r="B1020" s="1" t="s">
        <v>1</v>
      </c>
      <c r="C1020" s="7" t="s">
        <v>9</v>
      </c>
      <c r="D1020" s="16">
        <v>0</v>
      </c>
      <c r="E1020" s="16">
        <v>0</v>
      </c>
      <c r="F1020" s="22">
        <f t="shared" si="558"/>
        <v>0</v>
      </c>
      <c r="G1020" s="22"/>
      <c r="H1020" s="22"/>
      <c r="I1020" s="21"/>
      <c r="J1020" s="22"/>
      <c r="K1020" s="22">
        <f t="shared" si="560"/>
        <v>0</v>
      </c>
      <c r="L1020" s="22"/>
      <c r="M1020" s="22"/>
      <c r="N1020" s="21"/>
      <c r="O1020" s="22"/>
      <c r="Q1020" s="5" t="s">
        <v>160</v>
      </c>
      <c r="R1020" s="33">
        <f t="shared" si="562"/>
        <v>0</v>
      </c>
      <c r="S1020" s="36">
        <f t="shared" si="547"/>
        <v>0</v>
      </c>
    </row>
    <row r="1021" spans="1:19" ht="19.5" hidden="1" thickTop="1" thickBot="1" x14ac:dyDescent="0.3">
      <c r="A1021" s="3" t="str">
        <f t="shared" si="544"/>
        <v>b</v>
      </c>
      <c r="B1021" s="1" t="s">
        <v>1</v>
      </c>
      <c r="C1021" s="7" t="s">
        <v>10</v>
      </c>
      <c r="D1021" s="16">
        <v>0</v>
      </c>
      <c r="E1021" s="16">
        <v>0</v>
      </c>
      <c r="F1021" s="22">
        <f t="shared" si="558"/>
        <v>0</v>
      </c>
      <c r="G1021" s="22"/>
      <c r="H1021" s="22"/>
      <c r="I1021" s="21"/>
      <c r="J1021" s="22"/>
      <c r="K1021" s="22">
        <f t="shared" si="560"/>
        <v>0</v>
      </c>
      <c r="L1021" s="22"/>
      <c r="M1021" s="22"/>
      <c r="N1021" s="21"/>
      <c r="O1021" s="22"/>
      <c r="Q1021" s="5" t="s">
        <v>160</v>
      </c>
      <c r="R1021" s="33">
        <f t="shared" si="562"/>
        <v>0</v>
      </c>
      <c r="S1021" s="36">
        <f t="shared" si="547"/>
        <v>0</v>
      </c>
    </row>
    <row r="1022" spans="1:19" ht="19.5" hidden="1" thickTop="1" thickBot="1" x14ac:dyDescent="0.3">
      <c r="A1022" s="3" t="str">
        <f t="shared" si="544"/>
        <v>b</v>
      </c>
      <c r="B1022" s="1" t="s">
        <v>1</v>
      </c>
      <c r="C1022" s="7" t="s">
        <v>11</v>
      </c>
      <c r="D1022" s="16">
        <v>0</v>
      </c>
      <c r="E1022" s="16">
        <v>0</v>
      </c>
      <c r="F1022" s="22">
        <f t="shared" si="558"/>
        <v>0</v>
      </c>
      <c r="G1022" s="22"/>
      <c r="H1022" s="22"/>
      <c r="I1022" s="21"/>
      <c r="J1022" s="22"/>
      <c r="K1022" s="22">
        <f t="shared" si="560"/>
        <v>0</v>
      </c>
      <c r="L1022" s="22"/>
      <c r="M1022" s="22"/>
      <c r="N1022" s="21"/>
      <c r="O1022" s="22"/>
      <c r="Q1022" s="5" t="s">
        <v>160</v>
      </c>
      <c r="R1022" s="33">
        <f t="shared" si="562"/>
        <v>0</v>
      </c>
      <c r="S1022" s="36">
        <f t="shared" si="547"/>
        <v>0</v>
      </c>
    </row>
    <row r="1023" spans="1:19" ht="19.5" hidden="1" thickTop="1" thickBot="1" x14ac:dyDescent="0.3">
      <c r="A1023" s="3" t="str">
        <f t="shared" si="544"/>
        <v>b</v>
      </c>
      <c r="B1023" s="1" t="s">
        <v>1</v>
      </c>
      <c r="C1023" s="7" t="s">
        <v>12</v>
      </c>
      <c r="D1023" s="16">
        <v>0</v>
      </c>
      <c r="E1023" s="16">
        <v>0</v>
      </c>
      <c r="F1023" s="22">
        <f t="shared" si="558"/>
        <v>0</v>
      </c>
      <c r="G1023" s="22"/>
      <c r="H1023" s="22"/>
      <c r="I1023" s="21"/>
      <c r="J1023" s="22"/>
      <c r="K1023" s="22">
        <f t="shared" si="560"/>
        <v>0</v>
      </c>
      <c r="L1023" s="22"/>
      <c r="M1023" s="22"/>
      <c r="N1023" s="21"/>
      <c r="O1023" s="22"/>
      <c r="Q1023" s="5" t="s">
        <v>160</v>
      </c>
      <c r="R1023" s="33">
        <f t="shared" si="562"/>
        <v>0</v>
      </c>
      <c r="S1023" s="36">
        <f t="shared" si="547"/>
        <v>0</v>
      </c>
    </row>
    <row r="1024" spans="1:19" ht="61.5" hidden="1" thickTop="1" thickBot="1" x14ac:dyDescent="0.3">
      <c r="A1024" s="3" t="str">
        <f t="shared" si="544"/>
        <v>b</v>
      </c>
      <c r="B1024" s="8" t="s">
        <v>151</v>
      </c>
      <c r="C1024" s="9" t="s">
        <v>152</v>
      </c>
      <c r="D1024" s="14">
        <f>D1025+D1033+D1034+D1035</f>
        <v>0</v>
      </c>
      <c r="E1024" s="14">
        <f>E1025+E1033+E1034+E1035</f>
        <v>0</v>
      </c>
      <c r="F1024" s="19">
        <f t="shared" si="558"/>
        <v>0</v>
      </c>
      <c r="G1024" s="19">
        <f t="shared" ref="G1024:J1024" si="570">G1025+G1033+G1034+G1035</f>
        <v>0</v>
      </c>
      <c r="H1024" s="19">
        <f t="shared" si="570"/>
        <v>0</v>
      </c>
      <c r="I1024" s="19">
        <f t="shared" si="570"/>
        <v>0</v>
      </c>
      <c r="J1024" s="19">
        <f t="shared" si="570"/>
        <v>0</v>
      </c>
      <c r="K1024" s="19">
        <f t="shared" si="560"/>
        <v>0</v>
      </c>
      <c r="L1024" s="19">
        <f t="shared" ref="L1024:O1024" si="571">L1025+L1033+L1034+L1035</f>
        <v>0</v>
      </c>
      <c r="M1024" s="19">
        <f t="shared" si="571"/>
        <v>0</v>
      </c>
      <c r="N1024" s="19">
        <f t="shared" si="571"/>
        <v>0</v>
      </c>
      <c r="O1024" s="19">
        <f t="shared" si="571"/>
        <v>0</v>
      </c>
      <c r="P1024" s="5" t="s">
        <v>159</v>
      </c>
      <c r="Q1024" s="5" t="s">
        <v>160</v>
      </c>
      <c r="R1024" s="33">
        <f t="shared" si="562"/>
        <v>0</v>
      </c>
      <c r="S1024" s="36">
        <f t="shared" si="547"/>
        <v>0</v>
      </c>
    </row>
    <row r="1025" spans="1:19" ht="19.5" hidden="1" thickTop="1" thickBot="1" x14ac:dyDescent="0.3">
      <c r="A1025" s="3" t="str">
        <f t="shared" si="544"/>
        <v>b</v>
      </c>
      <c r="B1025" s="1" t="s">
        <v>1</v>
      </c>
      <c r="C1025" s="7" t="s">
        <v>2</v>
      </c>
      <c r="D1025" s="15">
        <f>D1026+D1027+D1028+D1029+D1030+D1031+D1032</f>
        <v>0</v>
      </c>
      <c r="E1025" s="15">
        <f>E1026+E1027+E1028+E1029+E1030+E1031+E1032</f>
        <v>0</v>
      </c>
      <c r="F1025" s="20">
        <f t="shared" si="558"/>
        <v>0</v>
      </c>
      <c r="G1025" s="20">
        <f t="shared" ref="G1025:J1025" si="572">G1026+G1027+G1028+G1029+G1030+G1031+G1032</f>
        <v>0</v>
      </c>
      <c r="H1025" s="20">
        <f t="shared" si="572"/>
        <v>0</v>
      </c>
      <c r="I1025" s="20">
        <f t="shared" si="572"/>
        <v>0</v>
      </c>
      <c r="J1025" s="20">
        <f t="shared" si="572"/>
        <v>0</v>
      </c>
      <c r="K1025" s="20">
        <f t="shared" si="560"/>
        <v>0</v>
      </c>
      <c r="L1025" s="20">
        <f t="shared" ref="L1025:O1025" si="573">L1026+L1027+L1028+L1029+L1030+L1031+L1032</f>
        <v>0</v>
      </c>
      <c r="M1025" s="20">
        <f t="shared" si="573"/>
        <v>0</v>
      </c>
      <c r="N1025" s="20">
        <f t="shared" si="573"/>
        <v>0</v>
      </c>
      <c r="O1025" s="20">
        <f t="shared" si="573"/>
        <v>0</v>
      </c>
      <c r="P1025" s="5" t="s">
        <v>159</v>
      </c>
      <c r="Q1025" s="5" t="s">
        <v>160</v>
      </c>
      <c r="R1025" s="33">
        <f t="shared" si="562"/>
        <v>0</v>
      </c>
      <c r="S1025" s="36">
        <f t="shared" si="547"/>
        <v>0</v>
      </c>
    </row>
    <row r="1026" spans="1:19" ht="19.5" hidden="1" thickTop="1" thickBot="1" x14ac:dyDescent="0.3">
      <c r="A1026" s="3" t="str">
        <f t="shared" si="544"/>
        <v>b</v>
      </c>
      <c r="B1026" s="1" t="s">
        <v>1</v>
      </c>
      <c r="C1026" s="7" t="s">
        <v>3</v>
      </c>
      <c r="D1026" s="16">
        <v>0</v>
      </c>
      <c r="E1026" s="16">
        <v>0</v>
      </c>
      <c r="F1026" s="22">
        <f t="shared" si="558"/>
        <v>0</v>
      </c>
      <c r="G1026" s="22"/>
      <c r="H1026" s="22"/>
      <c r="I1026" s="21"/>
      <c r="J1026" s="22"/>
      <c r="K1026" s="22">
        <f t="shared" si="560"/>
        <v>0</v>
      </c>
      <c r="L1026" s="22"/>
      <c r="M1026" s="22"/>
      <c r="N1026" s="21"/>
      <c r="O1026" s="22"/>
      <c r="Q1026" s="5" t="s">
        <v>160</v>
      </c>
      <c r="R1026" s="33">
        <f t="shared" si="562"/>
        <v>0</v>
      </c>
      <c r="S1026" s="36">
        <f t="shared" si="547"/>
        <v>0</v>
      </c>
    </row>
    <row r="1027" spans="1:19" ht="19.5" hidden="1" thickTop="1" thickBot="1" x14ac:dyDescent="0.3">
      <c r="A1027" s="3" t="str">
        <f t="shared" si="544"/>
        <v>b</v>
      </c>
      <c r="B1027" s="1" t="s">
        <v>1</v>
      </c>
      <c r="C1027" s="7" t="s">
        <v>4</v>
      </c>
      <c r="D1027" s="16">
        <v>0</v>
      </c>
      <c r="E1027" s="16">
        <v>0</v>
      </c>
      <c r="F1027" s="22">
        <f t="shared" si="558"/>
        <v>0</v>
      </c>
      <c r="G1027" s="22"/>
      <c r="H1027" s="22"/>
      <c r="I1027" s="21"/>
      <c r="J1027" s="22"/>
      <c r="K1027" s="22">
        <f t="shared" si="560"/>
        <v>0</v>
      </c>
      <c r="L1027" s="22"/>
      <c r="M1027" s="22"/>
      <c r="N1027" s="21"/>
      <c r="O1027" s="22"/>
      <c r="Q1027" s="5" t="s">
        <v>160</v>
      </c>
      <c r="R1027" s="33">
        <f t="shared" si="562"/>
        <v>0</v>
      </c>
      <c r="S1027" s="36">
        <f t="shared" si="547"/>
        <v>0</v>
      </c>
    </row>
    <row r="1028" spans="1:19" ht="19.5" hidden="1" thickTop="1" thickBot="1" x14ac:dyDescent="0.3">
      <c r="A1028" s="3" t="str">
        <f t="shared" si="544"/>
        <v>b</v>
      </c>
      <c r="B1028" s="1" t="s">
        <v>1</v>
      </c>
      <c r="C1028" s="7" t="s">
        <v>5</v>
      </c>
      <c r="D1028" s="16">
        <v>0</v>
      </c>
      <c r="E1028" s="16">
        <v>0</v>
      </c>
      <c r="F1028" s="22">
        <f t="shared" si="558"/>
        <v>0</v>
      </c>
      <c r="G1028" s="22"/>
      <c r="H1028" s="22"/>
      <c r="I1028" s="21"/>
      <c r="J1028" s="22"/>
      <c r="K1028" s="22">
        <f t="shared" si="560"/>
        <v>0</v>
      </c>
      <c r="L1028" s="22"/>
      <c r="M1028" s="22"/>
      <c r="N1028" s="21"/>
      <c r="O1028" s="22"/>
      <c r="Q1028" s="5" t="s">
        <v>160</v>
      </c>
      <c r="R1028" s="33">
        <f t="shared" si="562"/>
        <v>0</v>
      </c>
      <c r="S1028" s="36">
        <f t="shared" si="547"/>
        <v>0</v>
      </c>
    </row>
    <row r="1029" spans="1:19" ht="19.5" hidden="1" thickTop="1" thickBot="1" x14ac:dyDescent="0.3">
      <c r="A1029" s="3" t="str">
        <f t="shared" ref="A1029:A1092" si="574">IF((D1029+F1029+G1029+H1029+J1029+I1029)&gt;0,"a","b")</f>
        <v>b</v>
      </c>
      <c r="B1029" s="1" t="s">
        <v>1</v>
      </c>
      <c r="C1029" s="7" t="s">
        <v>6</v>
      </c>
      <c r="D1029" s="16">
        <v>0</v>
      </c>
      <c r="E1029" s="16">
        <v>0</v>
      </c>
      <c r="F1029" s="22">
        <f t="shared" si="558"/>
        <v>0</v>
      </c>
      <c r="G1029" s="22"/>
      <c r="H1029" s="22"/>
      <c r="I1029" s="21"/>
      <c r="J1029" s="22"/>
      <c r="K1029" s="22">
        <f t="shared" si="560"/>
        <v>0</v>
      </c>
      <c r="L1029" s="22"/>
      <c r="M1029" s="22"/>
      <c r="N1029" s="21"/>
      <c r="O1029" s="22"/>
      <c r="Q1029" s="5" t="s">
        <v>160</v>
      </c>
      <c r="R1029" s="33">
        <f t="shared" si="562"/>
        <v>0</v>
      </c>
      <c r="S1029" s="36">
        <f t="shared" ref="S1029:S1092" si="575">E1029-K1029</f>
        <v>0</v>
      </c>
    </row>
    <row r="1030" spans="1:19" ht="19.5" hidden="1" thickTop="1" thickBot="1" x14ac:dyDescent="0.3">
      <c r="A1030" s="3" t="str">
        <f t="shared" si="574"/>
        <v>b</v>
      </c>
      <c r="B1030" s="1" t="s">
        <v>1</v>
      </c>
      <c r="C1030" s="7" t="s">
        <v>7</v>
      </c>
      <c r="D1030" s="16">
        <v>0</v>
      </c>
      <c r="E1030" s="16">
        <v>0</v>
      </c>
      <c r="F1030" s="22">
        <f t="shared" si="558"/>
        <v>0</v>
      </c>
      <c r="G1030" s="22"/>
      <c r="H1030" s="22"/>
      <c r="I1030" s="21"/>
      <c r="J1030" s="22"/>
      <c r="K1030" s="22">
        <f t="shared" si="560"/>
        <v>0</v>
      </c>
      <c r="L1030" s="22"/>
      <c r="M1030" s="22"/>
      <c r="N1030" s="21"/>
      <c r="O1030" s="22"/>
      <c r="Q1030" s="5" t="s">
        <v>160</v>
      </c>
      <c r="R1030" s="33">
        <f t="shared" si="562"/>
        <v>0</v>
      </c>
      <c r="S1030" s="36">
        <f t="shared" si="575"/>
        <v>0</v>
      </c>
    </row>
    <row r="1031" spans="1:19" ht="19.5" hidden="1" thickTop="1" thickBot="1" x14ac:dyDescent="0.3">
      <c r="A1031" s="3" t="str">
        <f t="shared" si="574"/>
        <v>b</v>
      </c>
      <c r="B1031" s="1" t="s">
        <v>1</v>
      </c>
      <c r="C1031" s="7" t="s">
        <v>8</v>
      </c>
      <c r="D1031" s="16">
        <v>0</v>
      </c>
      <c r="E1031" s="16">
        <v>0</v>
      </c>
      <c r="F1031" s="22">
        <f t="shared" si="558"/>
        <v>0</v>
      </c>
      <c r="G1031" s="22"/>
      <c r="H1031" s="22"/>
      <c r="I1031" s="21"/>
      <c r="J1031" s="22"/>
      <c r="K1031" s="22">
        <f t="shared" si="560"/>
        <v>0</v>
      </c>
      <c r="L1031" s="22"/>
      <c r="M1031" s="22"/>
      <c r="N1031" s="21"/>
      <c r="O1031" s="22"/>
      <c r="Q1031" s="5" t="s">
        <v>160</v>
      </c>
      <c r="R1031" s="33">
        <f t="shared" si="562"/>
        <v>0</v>
      </c>
      <c r="S1031" s="36">
        <f t="shared" si="575"/>
        <v>0</v>
      </c>
    </row>
    <row r="1032" spans="1:19" ht="19.5" hidden="1" thickTop="1" thickBot="1" x14ac:dyDescent="0.3">
      <c r="A1032" s="3" t="str">
        <f t="shared" si="574"/>
        <v>b</v>
      </c>
      <c r="B1032" s="1" t="s">
        <v>1</v>
      </c>
      <c r="C1032" s="7" t="s">
        <v>9</v>
      </c>
      <c r="D1032" s="16">
        <v>0</v>
      </c>
      <c r="E1032" s="16">
        <v>0</v>
      </c>
      <c r="F1032" s="22">
        <f t="shared" si="558"/>
        <v>0</v>
      </c>
      <c r="G1032" s="22"/>
      <c r="H1032" s="22"/>
      <c r="I1032" s="21"/>
      <c r="J1032" s="22"/>
      <c r="K1032" s="22">
        <f t="shared" si="560"/>
        <v>0</v>
      </c>
      <c r="L1032" s="22"/>
      <c r="M1032" s="22"/>
      <c r="N1032" s="21"/>
      <c r="O1032" s="22"/>
      <c r="Q1032" s="5" t="s">
        <v>160</v>
      </c>
      <c r="R1032" s="33">
        <f t="shared" si="562"/>
        <v>0</v>
      </c>
      <c r="S1032" s="36">
        <f t="shared" si="575"/>
        <v>0</v>
      </c>
    </row>
    <row r="1033" spans="1:19" ht="19.5" hidden="1" thickTop="1" thickBot="1" x14ac:dyDescent="0.3">
      <c r="A1033" s="3" t="str">
        <f t="shared" si="574"/>
        <v>b</v>
      </c>
      <c r="B1033" s="1" t="s">
        <v>1</v>
      </c>
      <c r="C1033" s="7" t="s">
        <v>10</v>
      </c>
      <c r="D1033" s="16">
        <v>0</v>
      </c>
      <c r="E1033" s="16">
        <v>0</v>
      </c>
      <c r="F1033" s="22">
        <f t="shared" si="558"/>
        <v>0</v>
      </c>
      <c r="G1033" s="22"/>
      <c r="H1033" s="22"/>
      <c r="I1033" s="21"/>
      <c r="J1033" s="22"/>
      <c r="K1033" s="22">
        <f t="shared" si="560"/>
        <v>0</v>
      </c>
      <c r="L1033" s="22"/>
      <c r="M1033" s="22"/>
      <c r="N1033" s="21"/>
      <c r="O1033" s="22"/>
      <c r="Q1033" s="5" t="s">
        <v>160</v>
      </c>
      <c r="R1033" s="33">
        <f t="shared" si="562"/>
        <v>0</v>
      </c>
      <c r="S1033" s="36">
        <f t="shared" si="575"/>
        <v>0</v>
      </c>
    </row>
    <row r="1034" spans="1:19" ht="19.5" hidden="1" thickTop="1" thickBot="1" x14ac:dyDescent="0.3">
      <c r="A1034" s="3" t="str">
        <f t="shared" si="574"/>
        <v>b</v>
      </c>
      <c r="B1034" s="1" t="s">
        <v>1</v>
      </c>
      <c r="C1034" s="7" t="s">
        <v>11</v>
      </c>
      <c r="D1034" s="16">
        <v>0</v>
      </c>
      <c r="E1034" s="16">
        <v>0</v>
      </c>
      <c r="F1034" s="22">
        <f t="shared" si="558"/>
        <v>0</v>
      </c>
      <c r="G1034" s="22"/>
      <c r="H1034" s="22"/>
      <c r="I1034" s="21"/>
      <c r="J1034" s="22"/>
      <c r="K1034" s="22">
        <f t="shared" si="560"/>
        <v>0</v>
      </c>
      <c r="L1034" s="22"/>
      <c r="M1034" s="22"/>
      <c r="N1034" s="21"/>
      <c r="O1034" s="22"/>
      <c r="Q1034" s="5" t="s">
        <v>160</v>
      </c>
      <c r="R1034" s="33">
        <f t="shared" si="562"/>
        <v>0</v>
      </c>
      <c r="S1034" s="36">
        <f t="shared" si="575"/>
        <v>0</v>
      </c>
    </row>
    <row r="1035" spans="1:19" ht="19.5" hidden="1" thickTop="1" thickBot="1" x14ac:dyDescent="0.3">
      <c r="A1035" s="3" t="str">
        <f t="shared" si="574"/>
        <v>b</v>
      </c>
      <c r="B1035" s="1" t="s">
        <v>1</v>
      </c>
      <c r="C1035" s="7" t="s">
        <v>12</v>
      </c>
      <c r="D1035" s="16">
        <v>0</v>
      </c>
      <c r="E1035" s="16">
        <v>0</v>
      </c>
      <c r="F1035" s="22">
        <f t="shared" si="558"/>
        <v>0</v>
      </c>
      <c r="G1035" s="22"/>
      <c r="H1035" s="22"/>
      <c r="I1035" s="21"/>
      <c r="J1035" s="22"/>
      <c r="K1035" s="22">
        <f t="shared" si="560"/>
        <v>0</v>
      </c>
      <c r="L1035" s="22"/>
      <c r="M1035" s="22"/>
      <c r="N1035" s="21"/>
      <c r="O1035" s="22"/>
      <c r="Q1035" s="5" t="s">
        <v>160</v>
      </c>
      <c r="R1035" s="33">
        <f t="shared" si="562"/>
        <v>0</v>
      </c>
      <c r="S1035" s="36">
        <f t="shared" si="575"/>
        <v>0</v>
      </c>
    </row>
    <row r="1036" spans="1:19" ht="76.5" hidden="1" thickTop="1" thickBot="1" x14ac:dyDescent="0.3">
      <c r="A1036" s="3" t="str">
        <f t="shared" si="574"/>
        <v>b</v>
      </c>
      <c r="B1036" s="8" t="s">
        <v>153</v>
      </c>
      <c r="C1036" s="9" t="s">
        <v>154</v>
      </c>
      <c r="D1036" s="14">
        <f>D1037+D1045+D1046+D1047</f>
        <v>0</v>
      </c>
      <c r="E1036" s="14">
        <f>E1037+E1045+E1046+E1047</f>
        <v>0</v>
      </c>
      <c r="F1036" s="19">
        <f t="shared" si="558"/>
        <v>0</v>
      </c>
      <c r="G1036" s="19">
        <f t="shared" ref="G1036:J1036" si="576">G1037+G1045+G1046+G1047</f>
        <v>0</v>
      </c>
      <c r="H1036" s="19">
        <f t="shared" si="576"/>
        <v>0</v>
      </c>
      <c r="I1036" s="19">
        <f t="shared" si="576"/>
        <v>0</v>
      </c>
      <c r="J1036" s="19">
        <f t="shared" si="576"/>
        <v>0</v>
      </c>
      <c r="K1036" s="19">
        <f t="shared" si="560"/>
        <v>0</v>
      </c>
      <c r="L1036" s="19">
        <f t="shared" ref="L1036:O1036" si="577">L1037+L1045+L1046+L1047</f>
        <v>0</v>
      </c>
      <c r="M1036" s="19">
        <f t="shared" si="577"/>
        <v>0</v>
      </c>
      <c r="N1036" s="19">
        <f t="shared" si="577"/>
        <v>0</v>
      </c>
      <c r="O1036" s="19">
        <f t="shared" si="577"/>
        <v>0</v>
      </c>
      <c r="P1036" s="5" t="s">
        <v>159</v>
      </c>
      <c r="Q1036" s="5" t="s">
        <v>160</v>
      </c>
      <c r="R1036" s="33">
        <f t="shared" si="562"/>
        <v>0</v>
      </c>
      <c r="S1036" s="36">
        <f t="shared" si="575"/>
        <v>0</v>
      </c>
    </row>
    <row r="1037" spans="1:19" ht="19.5" hidden="1" thickTop="1" thickBot="1" x14ac:dyDescent="0.3">
      <c r="A1037" s="3" t="str">
        <f t="shared" si="574"/>
        <v>b</v>
      </c>
      <c r="B1037" s="1" t="s">
        <v>1</v>
      </c>
      <c r="C1037" s="7" t="s">
        <v>2</v>
      </c>
      <c r="D1037" s="15">
        <f>D1038+D1039+D1040+D1041+D1042+D1043+D1044</f>
        <v>0</v>
      </c>
      <c r="E1037" s="15">
        <f>E1038+E1039+E1040+E1041+E1042+E1043+E1044</f>
        <v>0</v>
      </c>
      <c r="F1037" s="20">
        <f t="shared" si="558"/>
        <v>0</v>
      </c>
      <c r="G1037" s="20">
        <f t="shared" ref="G1037:J1037" si="578">G1038+G1039+G1040+G1041+G1042+G1043+G1044</f>
        <v>0</v>
      </c>
      <c r="H1037" s="20">
        <f t="shared" si="578"/>
        <v>0</v>
      </c>
      <c r="I1037" s="20">
        <f t="shared" si="578"/>
        <v>0</v>
      </c>
      <c r="J1037" s="20">
        <f t="shared" si="578"/>
        <v>0</v>
      </c>
      <c r="K1037" s="20">
        <f t="shared" si="560"/>
        <v>0</v>
      </c>
      <c r="L1037" s="20">
        <f t="shared" ref="L1037:O1037" si="579">L1038+L1039+L1040+L1041+L1042+L1043+L1044</f>
        <v>0</v>
      </c>
      <c r="M1037" s="20">
        <f t="shared" si="579"/>
        <v>0</v>
      </c>
      <c r="N1037" s="20">
        <f t="shared" si="579"/>
        <v>0</v>
      </c>
      <c r="O1037" s="20">
        <f t="shared" si="579"/>
        <v>0</v>
      </c>
      <c r="P1037" s="5" t="s">
        <v>159</v>
      </c>
      <c r="Q1037" s="5" t="s">
        <v>160</v>
      </c>
      <c r="R1037" s="33">
        <f t="shared" si="562"/>
        <v>0</v>
      </c>
      <c r="S1037" s="36">
        <f t="shared" si="575"/>
        <v>0</v>
      </c>
    </row>
    <row r="1038" spans="1:19" ht="19.5" hidden="1" thickTop="1" thickBot="1" x14ac:dyDescent="0.3">
      <c r="A1038" s="3" t="str">
        <f t="shared" si="574"/>
        <v>b</v>
      </c>
      <c r="B1038" s="1" t="s">
        <v>1</v>
      </c>
      <c r="C1038" s="7" t="s">
        <v>3</v>
      </c>
      <c r="D1038" s="16">
        <v>0</v>
      </c>
      <c r="E1038" s="16">
        <v>0</v>
      </c>
      <c r="F1038" s="22">
        <f t="shared" si="558"/>
        <v>0</v>
      </c>
      <c r="G1038" s="22"/>
      <c r="H1038" s="22"/>
      <c r="I1038" s="21"/>
      <c r="J1038" s="22"/>
      <c r="K1038" s="22">
        <f t="shared" si="560"/>
        <v>0</v>
      </c>
      <c r="L1038" s="22"/>
      <c r="M1038" s="22"/>
      <c r="N1038" s="21"/>
      <c r="O1038" s="22"/>
      <c r="Q1038" s="5" t="s">
        <v>160</v>
      </c>
      <c r="R1038" s="33">
        <f t="shared" si="562"/>
        <v>0</v>
      </c>
      <c r="S1038" s="36">
        <f t="shared" si="575"/>
        <v>0</v>
      </c>
    </row>
    <row r="1039" spans="1:19" ht="19.5" hidden="1" thickTop="1" thickBot="1" x14ac:dyDescent="0.3">
      <c r="A1039" s="3" t="str">
        <f t="shared" si="574"/>
        <v>b</v>
      </c>
      <c r="B1039" s="1" t="s">
        <v>1</v>
      </c>
      <c r="C1039" s="7" t="s">
        <v>4</v>
      </c>
      <c r="D1039" s="16">
        <v>0</v>
      </c>
      <c r="E1039" s="16">
        <v>0</v>
      </c>
      <c r="F1039" s="22">
        <f t="shared" si="558"/>
        <v>0</v>
      </c>
      <c r="G1039" s="22"/>
      <c r="H1039" s="22"/>
      <c r="I1039" s="21"/>
      <c r="J1039" s="22"/>
      <c r="K1039" s="22">
        <f t="shared" si="560"/>
        <v>0</v>
      </c>
      <c r="L1039" s="22"/>
      <c r="M1039" s="22"/>
      <c r="N1039" s="21"/>
      <c r="O1039" s="22"/>
      <c r="Q1039" s="5" t="s">
        <v>160</v>
      </c>
      <c r="R1039" s="33">
        <f t="shared" si="562"/>
        <v>0</v>
      </c>
      <c r="S1039" s="36">
        <f t="shared" si="575"/>
        <v>0</v>
      </c>
    </row>
    <row r="1040" spans="1:19" ht="19.5" hidden="1" thickTop="1" thickBot="1" x14ac:dyDescent="0.3">
      <c r="A1040" s="3" t="str">
        <f t="shared" si="574"/>
        <v>b</v>
      </c>
      <c r="B1040" s="1" t="s">
        <v>1</v>
      </c>
      <c r="C1040" s="7" t="s">
        <v>5</v>
      </c>
      <c r="D1040" s="16">
        <v>0</v>
      </c>
      <c r="E1040" s="16">
        <v>0</v>
      </c>
      <c r="F1040" s="22">
        <f t="shared" si="558"/>
        <v>0</v>
      </c>
      <c r="G1040" s="22"/>
      <c r="H1040" s="22"/>
      <c r="I1040" s="21"/>
      <c r="J1040" s="22"/>
      <c r="K1040" s="22">
        <f t="shared" si="560"/>
        <v>0</v>
      </c>
      <c r="L1040" s="22"/>
      <c r="M1040" s="22"/>
      <c r="N1040" s="21"/>
      <c r="O1040" s="22"/>
      <c r="Q1040" s="5" t="s">
        <v>160</v>
      </c>
      <c r="R1040" s="33">
        <f t="shared" si="562"/>
        <v>0</v>
      </c>
      <c r="S1040" s="36">
        <f t="shared" si="575"/>
        <v>0</v>
      </c>
    </row>
    <row r="1041" spans="1:19" ht="19.5" hidden="1" thickTop="1" thickBot="1" x14ac:dyDescent="0.3">
      <c r="A1041" s="3" t="str">
        <f t="shared" si="574"/>
        <v>b</v>
      </c>
      <c r="B1041" s="1" t="s">
        <v>1</v>
      </c>
      <c r="C1041" s="7" t="s">
        <v>6</v>
      </c>
      <c r="D1041" s="16">
        <v>0</v>
      </c>
      <c r="E1041" s="16">
        <v>0</v>
      </c>
      <c r="F1041" s="22">
        <f t="shared" si="558"/>
        <v>0</v>
      </c>
      <c r="G1041" s="22"/>
      <c r="H1041" s="22"/>
      <c r="I1041" s="21"/>
      <c r="J1041" s="22"/>
      <c r="K1041" s="22">
        <f t="shared" si="560"/>
        <v>0</v>
      </c>
      <c r="L1041" s="22"/>
      <c r="M1041" s="22"/>
      <c r="N1041" s="21"/>
      <c r="O1041" s="22"/>
      <c r="Q1041" s="5" t="s">
        <v>160</v>
      </c>
      <c r="R1041" s="33">
        <f t="shared" si="562"/>
        <v>0</v>
      </c>
      <c r="S1041" s="36">
        <f t="shared" si="575"/>
        <v>0</v>
      </c>
    </row>
    <row r="1042" spans="1:19" ht="19.5" hidden="1" thickTop="1" thickBot="1" x14ac:dyDescent="0.3">
      <c r="A1042" s="3" t="str">
        <f t="shared" si="574"/>
        <v>b</v>
      </c>
      <c r="B1042" s="1" t="s">
        <v>1</v>
      </c>
      <c r="C1042" s="7" t="s">
        <v>7</v>
      </c>
      <c r="D1042" s="16">
        <v>0</v>
      </c>
      <c r="E1042" s="16">
        <v>0</v>
      </c>
      <c r="F1042" s="22">
        <f t="shared" si="558"/>
        <v>0</v>
      </c>
      <c r="G1042" s="22"/>
      <c r="H1042" s="22"/>
      <c r="I1042" s="21"/>
      <c r="J1042" s="22"/>
      <c r="K1042" s="22">
        <f t="shared" si="560"/>
        <v>0</v>
      </c>
      <c r="L1042" s="22"/>
      <c r="M1042" s="22"/>
      <c r="N1042" s="21"/>
      <c r="O1042" s="22"/>
      <c r="Q1042" s="5" t="s">
        <v>160</v>
      </c>
      <c r="R1042" s="33">
        <f t="shared" si="562"/>
        <v>0</v>
      </c>
      <c r="S1042" s="36">
        <f t="shared" si="575"/>
        <v>0</v>
      </c>
    </row>
    <row r="1043" spans="1:19" ht="19.5" hidden="1" thickTop="1" thickBot="1" x14ac:dyDescent="0.3">
      <c r="A1043" s="3" t="str">
        <f t="shared" si="574"/>
        <v>b</v>
      </c>
      <c r="B1043" s="1" t="s">
        <v>1</v>
      </c>
      <c r="C1043" s="7" t="s">
        <v>8</v>
      </c>
      <c r="D1043" s="16">
        <v>0</v>
      </c>
      <c r="E1043" s="16">
        <v>0</v>
      </c>
      <c r="F1043" s="22">
        <f t="shared" si="558"/>
        <v>0</v>
      </c>
      <c r="G1043" s="22"/>
      <c r="H1043" s="22"/>
      <c r="I1043" s="21"/>
      <c r="J1043" s="22"/>
      <c r="K1043" s="22">
        <f t="shared" si="560"/>
        <v>0</v>
      </c>
      <c r="L1043" s="22"/>
      <c r="M1043" s="22"/>
      <c r="N1043" s="21"/>
      <c r="O1043" s="22"/>
      <c r="Q1043" s="5" t="s">
        <v>160</v>
      </c>
      <c r="R1043" s="33">
        <f t="shared" si="562"/>
        <v>0</v>
      </c>
      <c r="S1043" s="36">
        <f t="shared" si="575"/>
        <v>0</v>
      </c>
    </row>
    <row r="1044" spans="1:19" ht="19.5" hidden="1" thickTop="1" thickBot="1" x14ac:dyDescent="0.3">
      <c r="A1044" s="3" t="str">
        <f t="shared" si="574"/>
        <v>b</v>
      </c>
      <c r="B1044" s="1" t="s">
        <v>1</v>
      </c>
      <c r="C1044" s="7" t="s">
        <v>9</v>
      </c>
      <c r="D1044" s="16">
        <v>0</v>
      </c>
      <c r="E1044" s="16">
        <v>0</v>
      </c>
      <c r="F1044" s="22">
        <f t="shared" si="558"/>
        <v>0</v>
      </c>
      <c r="G1044" s="22"/>
      <c r="H1044" s="22"/>
      <c r="I1044" s="21"/>
      <c r="J1044" s="22"/>
      <c r="K1044" s="22">
        <f t="shared" si="560"/>
        <v>0</v>
      </c>
      <c r="L1044" s="22"/>
      <c r="M1044" s="22"/>
      <c r="N1044" s="21"/>
      <c r="O1044" s="22"/>
      <c r="Q1044" s="5" t="s">
        <v>160</v>
      </c>
      <c r="R1044" s="33">
        <f t="shared" si="562"/>
        <v>0</v>
      </c>
      <c r="S1044" s="36">
        <f t="shared" si="575"/>
        <v>0</v>
      </c>
    </row>
    <row r="1045" spans="1:19" ht="19.5" hidden="1" thickTop="1" thickBot="1" x14ac:dyDescent="0.3">
      <c r="A1045" s="3" t="str">
        <f t="shared" si="574"/>
        <v>b</v>
      </c>
      <c r="B1045" s="1" t="s">
        <v>1</v>
      </c>
      <c r="C1045" s="7" t="s">
        <v>10</v>
      </c>
      <c r="D1045" s="16">
        <v>0</v>
      </c>
      <c r="E1045" s="16">
        <v>0</v>
      </c>
      <c r="F1045" s="22">
        <f t="shared" si="558"/>
        <v>0</v>
      </c>
      <c r="G1045" s="22"/>
      <c r="H1045" s="22"/>
      <c r="I1045" s="21"/>
      <c r="J1045" s="22"/>
      <c r="K1045" s="22">
        <f t="shared" si="560"/>
        <v>0</v>
      </c>
      <c r="L1045" s="22"/>
      <c r="M1045" s="22"/>
      <c r="N1045" s="21"/>
      <c r="O1045" s="22"/>
      <c r="Q1045" s="5" t="s">
        <v>160</v>
      </c>
      <c r="R1045" s="33">
        <f t="shared" si="562"/>
        <v>0</v>
      </c>
      <c r="S1045" s="36">
        <f t="shared" si="575"/>
        <v>0</v>
      </c>
    </row>
    <row r="1046" spans="1:19" ht="19.5" hidden="1" thickTop="1" thickBot="1" x14ac:dyDescent="0.3">
      <c r="A1046" s="3" t="str">
        <f t="shared" si="574"/>
        <v>b</v>
      </c>
      <c r="B1046" s="1" t="s">
        <v>1</v>
      </c>
      <c r="C1046" s="7" t="s">
        <v>11</v>
      </c>
      <c r="D1046" s="16">
        <v>0</v>
      </c>
      <c r="E1046" s="16">
        <v>0</v>
      </c>
      <c r="F1046" s="22">
        <f t="shared" si="558"/>
        <v>0</v>
      </c>
      <c r="G1046" s="22"/>
      <c r="H1046" s="22"/>
      <c r="I1046" s="21"/>
      <c r="J1046" s="22"/>
      <c r="K1046" s="22">
        <f t="shared" si="560"/>
        <v>0</v>
      </c>
      <c r="L1046" s="22"/>
      <c r="M1046" s="22"/>
      <c r="N1046" s="21"/>
      <c r="O1046" s="22"/>
      <c r="Q1046" s="5" t="s">
        <v>160</v>
      </c>
      <c r="R1046" s="33">
        <f t="shared" si="562"/>
        <v>0</v>
      </c>
      <c r="S1046" s="36">
        <f t="shared" si="575"/>
        <v>0</v>
      </c>
    </row>
    <row r="1047" spans="1:19" ht="19.5" hidden="1" thickTop="1" thickBot="1" x14ac:dyDescent="0.3">
      <c r="A1047" s="3" t="str">
        <f t="shared" si="574"/>
        <v>b</v>
      </c>
      <c r="B1047" s="1" t="s">
        <v>1</v>
      </c>
      <c r="C1047" s="7" t="s">
        <v>12</v>
      </c>
      <c r="D1047" s="16">
        <v>0</v>
      </c>
      <c r="E1047" s="16">
        <v>0</v>
      </c>
      <c r="F1047" s="22">
        <f t="shared" si="558"/>
        <v>0</v>
      </c>
      <c r="G1047" s="22"/>
      <c r="H1047" s="22"/>
      <c r="I1047" s="21"/>
      <c r="J1047" s="22"/>
      <c r="K1047" s="22">
        <f t="shared" si="560"/>
        <v>0</v>
      </c>
      <c r="L1047" s="22"/>
      <c r="M1047" s="22"/>
      <c r="N1047" s="21"/>
      <c r="O1047" s="22"/>
      <c r="Q1047" s="5" t="s">
        <v>160</v>
      </c>
      <c r="R1047" s="33">
        <f t="shared" si="562"/>
        <v>0</v>
      </c>
      <c r="S1047" s="36">
        <f t="shared" si="575"/>
        <v>0</v>
      </c>
    </row>
    <row r="1048" spans="1:19" ht="19.5" hidden="1" thickTop="1" thickBot="1" x14ac:dyDescent="0.3">
      <c r="A1048" s="3" t="str">
        <f t="shared" si="574"/>
        <v>b</v>
      </c>
      <c r="B1048" s="8" t="s">
        <v>155</v>
      </c>
      <c r="C1048" s="9" t="s">
        <v>156</v>
      </c>
      <c r="D1048" s="14">
        <f>D1049+D1057+D1058+D1059</f>
        <v>0</v>
      </c>
      <c r="E1048" s="14">
        <f>E1049+E1057+E1058+E1059</f>
        <v>0</v>
      </c>
      <c r="F1048" s="19">
        <f t="shared" si="558"/>
        <v>0</v>
      </c>
      <c r="G1048" s="19">
        <f t="shared" ref="G1048:J1048" si="580">G1049+G1057+G1058+G1059</f>
        <v>0</v>
      </c>
      <c r="H1048" s="19">
        <f t="shared" si="580"/>
        <v>0</v>
      </c>
      <c r="I1048" s="19">
        <f t="shared" si="580"/>
        <v>0</v>
      </c>
      <c r="J1048" s="19">
        <f t="shared" si="580"/>
        <v>0</v>
      </c>
      <c r="K1048" s="19">
        <f t="shared" si="560"/>
        <v>0</v>
      </c>
      <c r="L1048" s="19">
        <f t="shared" ref="L1048:O1048" si="581">L1049+L1057+L1058+L1059</f>
        <v>0</v>
      </c>
      <c r="M1048" s="19">
        <f t="shared" si="581"/>
        <v>0</v>
      </c>
      <c r="N1048" s="19">
        <f t="shared" si="581"/>
        <v>0</v>
      </c>
      <c r="O1048" s="19">
        <f t="shared" si="581"/>
        <v>0</v>
      </c>
      <c r="P1048" s="5" t="s">
        <v>159</v>
      </c>
      <c r="Q1048" s="5" t="s">
        <v>163</v>
      </c>
      <c r="R1048" s="33">
        <f t="shared" si="562"/>
        <v>0</v>
      </c>
      <c r="S1048" s="36">
        <f t="shared" si="575"/>
        <v>0</v>
      </c>
    </row>
    <row r="1049" spans="1:19" ht="19.5" hidden="1" thickTop="1" thickBot="1" x14ac:dyDescent="0.3">
      <c r="A1049" s="3" t="str">
        <f t="shared" si="574"/>
        <v>b</v>
      </c>
      <c r="B1049" s="1" t="s">
        <v>1</v>
      </c>
      <c r="C1049" s="7" t="s">
        <v>2</v>
      </c>
      <c r="D1049" s="15">
        <f>D1050+D1051+D1052+D1053+D1054+D1055+D1056</f>
        <v>0</v>
      </c>
      <c r="E1049" s="15">
        <f>E1050+E1051+E1052+E1053+E1054+E1055+E1056</f>
        <v>0</v>
      </c>
      <c r="F1049" s="20">
        <f t="shared" si="558"/>
        <v>0</v>
      </c>
      <c r="G1049" s="20">
        <f t="shared" ref="G1049:J1049" si="582">G1050+G1051+G1052+G1053+G1054+G1055+G1056</f>
        <v>0</v>
      </c>
      <c r="H1049" s="20">
        <f t="shared" si="582"/>
        <v>0</v>
      </c>
      <c r="I1049" s="20">
        <f t="shared" si="582"/>
        <v>0</v>
      </c>
      <c r="J1049" s="20">
        <f t="shared" si="582"/>
        <v>0</v>
      </c>
      <c r="K1049" s="20">
        <f t="shared" si="560"/>
        <v>0</v>
      </c>
      <c r="L1049" s="20">
        <f t="shared" ref="L1049:O1049" si="583">L1050+L1051+L1052+L1053+L1054+L1055+L1056</f>
        <v>0</v>
      </c>
      <c r="M1049" s="20">
        <f t="shared" si="583"/>
        <v>0</v>
      </c>
      <c r="N1049" s="20">
        <f t="shared" si="583"/>
        <v>0</v>
      </c>
      <c r="O1049" s="20">
        <f t="shared" si="583"/>
        <v>0</v>
      </c>
      <c r="P1049" s="5" t="s">
        <v>159</v>
      </c>
      <c r="Q1049" s="5" t="s">
        <v>163</v>
      </c>
      <c r="R1049" s="33">
        <f t="shared" si="562"/>
        <v>0</v>
      </c>
      <c r="S1049" s="36">
        <f t="shared" si="575"/>
        <v>0</v>
      </c>
    </row>
    <row r="1050" spans="1:19" ht="19.5" hidden="1" thickTop="1" thickBot="1" x14ac:dyDescent="0.3">
      <c r="A1050" s="3" t="str">
        <f t="shared" si="574"/>
        <v>b</v>
      </c>
      <c r="B1050" s="1" t="s">
        <v>1</v>
      </c>
      <c r="C1050" s="7" t="s">
        <v>3</v>
      </c>
      <c r="D1050" s="16">
        <v>0</v>
      </c>
      <c r="E1050" s="16">
        <v>0</v>
      </c>
      <c r="F1050" s="22">
        <f t="shared" si="558"/>
        <v>0</v>
      </c>
      <c r="G1050" s="22">
        <v>0</v>
      </c>
      <c r="H1050" s="22">
        <v>0</v>
      </c>
      <c r="I1050" s="21">
        <v>0</v>
      </c>
      <c r="J1050" s="22">
        <v>0</v>
      </c>
      <c r="K1050" s="22">
        <f t="shared" si="560"/>
        <v>0</v>
      </c>
      <c r="L1050" s="22">
        <v>0</v>
      </c>
      <c r="M1050" s="22">
        <v>0</v>
      </c>
      <c r="N1050" s="21">
        <v>0</v>
      </c>
      <c r="O1050" s="22">
        <v>0</v>
      </c>
      <c r="Q1050" s="5" t="s">
        <v>163</v>
      </c>
      <c r="R1050" s="33">
        <f t="shared" si="562"/>
        <v>0</v>
      </c>
      <c r="S1050" s="36">
        <f t="shared" si="575"/>
        <v>0</v>
      </c>
    </row>
    <row r="1051" spans="1:19" ht="19.5" hidden="1" thickTop="1" thickBot="1" x14ac:dyDescent="0.3">
      <c r="A1051" s="3" t="str">
        <f t="shared" si="574"/>
        <v>b</v>
      </c>
      <c r="B1051" s="1" t="s">
        <v>1</v>
      </c>
      <c r="C1051" s="7" t="s">
        <v>4</v>
      </c>
      <c r="D1051" s="16">
        <v>0</v>
      </c>
      <c r="E1051" s="16">
        <v>0</v>
      </c>
      <c r="F1051" s="22">
        <f t="shared" si="558"/>
        <v>0</v>
      </c>
      <c r="G1051" s="22"/>
      <c r="H1051" s="22"/>
      <c r="I1051" s="21"/>
      <c r="J1051" s="22"/>
      <c r="K1051" s="22">
        <f t="shared" si="560"/>
        <v>0</v>
      </c>
      <c r="L1051" s="22"/>
      <c r="M1051" s="22"/>
      <c r="N1051" s="21"/>
      <c r="O1051" s="22"/>
      <c r="Q1051" s="5" t="s">
        <v>163</v>
      </c>
      <c r="R1051" s="33">
        <f t="shared" si="562"/>
        <v>0</v>
      </c>
      <c r="S1051" s="36">
        <f t="shared" si="575"/>
        <v>0</v>
      </c>
    </row>
    <row r="1052" spans="1:19" ht="19.5" hidden="1" thickTop="1" thickBot="1" x14ac:dyDescent="0.3">
      <c r="A1052" s="3" t="str">
        <f t="shared" si="574"/>
        <v>b</v>
      </c>
      <c r="B1052" s="1" t="s">
        <v>1</v>
      </c>
      <c r="C1052" s="7" t="s">
        <v>5</v>
      </c>
      <c r="D1052" s="16">
        <v>0</v>
      </c>
      <c r="E1052" s="16">
        <v>0</v>
      </c>
      <c r="F1052" s="22">
        <f t="shared" si="558"/>
        <v>0</v>
      </c>
      <c r="G1052" s="22"/>
      <c r="H1052" s="22"/>
      <c r="I1052" s="21"/>
      <c r="J1052" s="22"/>
      <c r="K1052" s="22">
        <f t="shared" si="560"/>
        <v>0</v>
      </c>
      <c r="L1052" s="22"/>
      <c r="M1052" s="22"/>
      <c r="N1052" s="21"/>
      <c r="O1052" s="22"/>
      <c r="Q1052" s="5" t="s">
        <v>163</v>
      </c>
      <c r="R1052" s="33">
        <f t="shared" si="562"/>
        <v>0</v>
      </c>
      <c r="S1052" s="36">
        <f t="shared" si="575"/>
        <v>0</v>
      </c>
    </row>
    <row r="1053" spans="1:19" ht="19.5" hidden="1" thickTop="1" thickBot="1" x14ac:dyDescent="0.3">
      <c r="A1053" s="3" t="str">
        <f t="shared" si="574"/>
        <v>b</v>
      </c>
      <c r="B1053" s="1" t="s">
        <v>1</v>
      </c>
      <c r="C1053" s="7" t="s">
        <v>6</v>
      </c>
      <c r="D1053" s="16">
        <v>0</v>
      </c>
      <c r="E1053" s="16">
        <v>0</v>
      </c>
      <c r="F1053" s="22">
        <f t="shared" si="558"/>
        <v>0</v>
      </c>
      <c r="G1053" s="22"/>
      <c r="H1053" s="22"/>
      <c r="I1053" s="21"/>
      <c r="J1053" s="22"/>
      <c r="K1053" s="22">
        <f t="shared" si="560"/>
        <v>0</v>
      </c>
      <c r="L1053" s="22"/>
      <c r="M1053" s="22"/>
      <c r="N1053" s="21"/>
      <c r="O1053" s="22"/>
      <c r="Q1053" s="5" t="s">
        <v>163</v>
      </c>
      <c r="R1053" s="33">
        <f t="shared" si="562"/>
        <v>0</v>
      </c>
      <c r="S1053" s="36">
        <f t="shared" si="575"/>
        <v>0</v>
      </c>
    </row>
    <row r="1054" spans="1:19" ht="19.5" hidden="1" thickTop="1" thickBot="1" x14ac:dyDescent="0.3">
      <c r="A1054" s="3" t="str">
        <f t="shared" si="574"/>
        <v>b</v>
      </c>
      <c r="B1054" s="1" t="s">
        <v>1</v>
      </c>
      <c r="C1054" s="7" t="s">
        <v>7</v>
      </c>
      <c r="D1054" s="16">
        <v>0</v>
      </c>
      <c r="E1054" s="16">
        <v>0</v>
      </c>
      <c r="F1054" s="22">
        <f t="shared" si="558"/>
        <v>0</v>
      </c>
      <c r="G1054" s="22"/>
      <c r="H1054" s="22"/>
      <c r="I1054" s="21"/>
      <c r="J1054" s="22"/>
      <c r="K1054" s="22">
        <f t="shared" si="560"/>
        <v>0</v>
      </c>
      <c r="L1054" s="22"/>
      <c r="M1054" s="22"/>
      <c r="N1054" s="21"/>
      <c r="O1054" s="22"/>
      <c r="Q1054" s="5" t="s">
        <v>163</v>
      </c>
      <c r="R1054" s="33">
        <f t="shared" si="562"/>
        <v>0</v>
      </c>
      <c r="S1054" s="36">
        <f t="shared" si="575"/>
        <v>0</v>
      </c>
    </row>
    <row r="1055" spans="1:19" ht="19.5" hidden="1" thickTop="1" thickBot="1" x14ac:dyDescent="0.3">
      <c r="A1055" s="3" t="str">
        <f t="shared" si="574"/>
        <v>b</v>
      </c>
      <c r="B1055" s="1" t="s">
        <v>1</v>
      </c>
      <c r="C1055" s="7" t="s">
        <v>8</v>
      </c>
      <c r="D1055" s="16">
        <v>0</v>
      </c>
      <c r="E1055" s="16">
        <v>0</v>
      </c>
      <c r="F1055" s="22">
        <f t="shared" si="558"/>
        <v>0</v>
      </c>
      <c r="G1055" s="22"/>
      <c r="H1055" s="22"/>
      <c r="I1055" s="21"/>
      <c r="J1055" s="22"/>
      <c r="K1055" s="22">
        <f t="shared" si="560"/>
        <v>0</v>
      </c>
      <c r="L1055" s="22"/>
      <c r="M1055" s="22"/>
      <c r="N1055" s="21"/>
      <c r="O1055" s="22"/>
      <c r="Q1055" s="5" t="s">
        <v>163</v>
      </c>
      <c r="R1055" s="33">
        <f t="shared" si="562"/>
        <v>0</v>
      </c>
      <c r="S1055" s="36">
        <f t="shared" si="575"/>
        <v>0</v>
      </c>
    </row>
    <row r="1056" spans="1:19" ht="19.5" hidden="1" thickTop="1" thickBot="1" x14ac:dyDescent="0.3">
      <c r="A1056" s="3" t="str">
        <f t="shared" si="574"/>
        <v>b</v>
      </c>
      <c r="B1056" s="1" t="s">
        <v>1</v>
      </c>
      <c r="C1056" s="7" t="s">
        <v>9</v>
      </c>
      <c r="D1056" s="16">
        <v>0</v>
      </c>
      <c r="E1056" s="16">
        <v>0</v>
      </c>
      <c r="F1056" s="22">
        <f t="shared" si="558"/>
        <v>0</v>
      </c>
      <c r="G1056" s="22"/>
      <c r="H1056" s="22"/>
      <c r="I1056" s="21"/>
      <c r="J1056" s="22"/>
      <c r="K1056" s="22">
        <f t="shared" si="560"/>
        <v>0</v>
      </c>
      <c r="L1056" s="22"/>
      <c r="M1056" s="22"/>
      <c r="N1056" s="21"/>
      <c r="O1056" s="22"/>
      <c r="Q1056" s="5" t="s">
        <v>163</v>
      </c>
      <c r="R1056" s="33">
        <f t="shared" si="562"/>
        <v>0</v>
      </c>
      <c r="S1056" s="36">
        <f t="shared" si="575"/>
        <v>0</v>
      </c>
    </row>
    <row r="1057" spans="1:19" ht="19.5" hidden="1" thickTop="1" thickBot="1" x14ac:dyDescent="0.3">
      <c r="A1057" s="3" t="str">
        <f t="shared" si="574"/>
        <v>b</v>
      </c>
      <c r="B1057" s="1" t="s">
        <v>1</v>
      </c>
      <c r="C1057" s="7" t="s">
        <v>10</v>
      </c>
      <c r="D1057" s="16">
        <v>0</v>
      </c>
      <c r="E1057" s="16">
        <v>0</v>
      </c>
      <c r="F1057" s="22">
        <f t="shared" si="558"/>
        <v>0</v>
      </c>
      <c r="G1057" s="22"/>
      <c r="H1057" s="22"/>
      <c r="I1057" s="21"/>
      <c r="J1057" s="22"/>
      <c r="K1057" s="22">
        <f t="shared" si="560"/>
        <v>0</v>
      </c>
      <c r="L1057" s="22"/>
      <c r="M1057" s="22"/>
      <c r="N1057" s="21"/>
      <c r="O1057" s="22"/>
      <c r="Q1057" s="5" t="s">
        <v>163</v>
      </c>
      <c r="R1057" s="33">
        <f t="shared" si="562"/>
        <v>0</v>
      </c>
      <c r="S1057" s="36">
        <f t="shared" si="575"/>
        <v>0</v>
      </c>
    </row>
    <row r="1058" spans="1:19" ht="19.5" hidden="1" thickTop="1" thickBot="1" x14ac:dyDescent="0.3">
      <c r="A1058" s="3" t="str">
        <f t="shared" si="574"/>
        <v>b</v>
      </c>
      <c r="B1058" s="1" t="s">
        <v>1</v>
      </c>
      <c r="C1058" s="7" t="s">
        <v>11</v>
      </c>
      <c r="D1058" s="16">
        <v>0</v>
      </c>
      <c r="E1058" s="16">
        <v>0</v>
      </c>
      <c r="F1058" s="22">
        <f t="shared" si="558"/>
        <v>0</v>
      </c>
      <c r="G1058" s="22"/>
      <c r="H1058" s="22"/>
      <c r="I1058" s="21"/>
      <c r="J1058" s="22"/>
      <c r="K1058" s="22">
        <f t="shared" si="560"/>
        <v>0</v>
      </c>
      <c r="L1058" s="22"/>
      <c r="M1058" s="22"/>
      <c r="N1058" s="21"/>
      <c r="O1058" s="22"/>
      <c r="Q1058" s="5" t="s">
        <v>163</v>
      </c>
      <c r="R1058" s="33">
        <f t="shared" si="562"/>
        <v>0</v>
      </c>
      <c r="S1058" s="36">
        <f t="shared" si="575"/>
        <v>0</v>
      </c>
    </row>
    <row r="1059" spans="1:19" ht="19.5" hidden="1" thickTop="1" thickBot="1" x14ac:dyDescent="0.3">
      <c r="A1059" s="3" t="str">
        <f t="shared" si="574"/>
        <v>b</v>
      </c>
      <c r="B1059" s="1" t="s">
        <v>1</v>
      </c>
      <c r="C1059" s="7" t="s">
        <v>12</v>
      </c>
      <c r="D1059" s="16">
        <v>0</v>
      </c>
      <c r="E1059" s="16">
        <v>0</v>
      </c>
      <c r="F1059" s="22">
        <f t="shared" si="558"/>
        <v>0</v>
      </c>
      <c r="G1059" s="22"/>
      <c r="H1059" s="22"/>
      <c r="I1059" s="21"/>
      <c r="J1059" s="22"/>
      <c r="K1059" s="22">
        <f t="shared" si="560"/>
        <v>0</v>
      </c>
      <c r="L1059" s="22"/>
      <c r="M1059" s="22"/>
      <c r="N1059" s="21"/>
      <c r="O1059" s="22"/>
      <c r="Q1059" s="5" t="s">
        <v>163</v>
      </c>
      <c r="R1059" s="33">
        <f t="shared" si="562"/>
        <v>0</v>
      </c>
      <c r="S1059" s="36">
        <f t="shared" si="575"/>
        <v>0</v>
      </c>
    </row>
    <row r="1060" spans="1:19" ht="31.5" thickTop="1" thickBot="1" x14ac:dyDescent="0.3">
      <c r="A1060" s="3" t="str">
        <f t="shared" si="574"/>
        <v>a</v>
      </c>
      <c r="B1060" s="37" t="s">
        <v>157</v>
      </c>
      <c r="C1060" s="38" t="s">
        <v>225</v>
      </c>
      <c r="D1060" s="14">
        <f>D1061+D1069+D1070+D1071</f>
        <v>32000000</v>
      </c>
      <c r="E1060" s="14">
        <f>E1061+E1069+E1070+E1071</f>
        <v>0</v>
      </c>
      <c r="F1060" s="40">
        <f t="shared" si="558"/>
        <v>32000000</v>
      </c>
      <c r="G1060" s="40">
        <f t="shared" ref="G1060:J1060" si="584">G1061+G1069+G1070+G1071</f>
        <v>4316300</v>
      </c>
      <c r="H1060" s="40">
        <f t="shared" si="584"/>
        <v>13670400</v>
      </c>
      <c r="I1060" s="40">
        <f t="shared" si="584"/>
        <v>11911100</v>
      </c>
      <c r="J1060" s="40">
        <f t="shared" si="584"/>
        <v>2102200</v>
      </c>
      <c r="K1060" s="14">
        <f t="shared" si="560"/>
        <v>0</v>
      </c>
      <c r="L1060" s="14">
        <f t="shared" ref="L1060:O1060" si="585">L1061+L1069+L1070+L1071</f>
        <v>0</v>
      </c>
      <c r="M1060" s="14">
        <f t="shared" si="585"/>
        <v>0</v>
      </c>
      <c r="N1060" s="14">
        <f t="shared" si="585"/>
        <v>0</v>
      </c>
      <c r="O1060" s="14">
        <f t="shared" si="585"/>
        <v>0</v>
      </c>
      <c r="P1060" s="5" t="s">
        <v>159</v>
      </c>
      <c r="Q1060" s="5" t="s">
        <v>160</v>
      </c>
      <c r="R1060" s="33">
        <f t="shared" si="562"/>
        <v>0</v>
      </c>
      <c r="S1060" s="36">
        <f t="shared" si="575"/>
        <v>0</v>
      </c>
    </row>
    <row r="1061" spans="1:19" ht="19.5" thickTop="1" thickBot="1" x14ac:dyDescent="0.3">
      <c r="A1061" s="3" t="str">
        <f t="shared" si="574"/>
        <v>a</v>
      </c>
      <c r="B1061" s="1" t="s">
        <v>1</v>
      </c>
      <c r="C1061" s="7" t="s">
        <v>2</v>
      </c>
      <c r="D1061" s="15">
        <f>D1062+D1063+D1064+D1065+D1066+D1067+D1068</f>
        <v>4979000</v>
      </c>
      <c r="E1061" s="15">
        <f>E1062+E1063+E1064+E1065+E1066+E1067+E1068</f>
        <v>0</v>
      </c>
      <c r="F1061" s="20">
        <f t="shared" si="558"/>
        <v>4979000</v>
      </c>
      <c r="G1061" s="20">
        <f t="shared" ref="G1061:J1061" si="586">G1062+G1063+G1064+G1065+G1066+G1067+G1068</f>
        <v>1084900</v>
      </c>
      <c r="H1061" s="20">
        <f t="shared" si="586"/>
        <v>2119400</v>
      </c>
      <c r="I1061" s="20">
        <f t="shared" si="586"/>
        <v>1655100</v>
      </c>
      <c r="J1061" s="20">
        <f t="shared" si="586"/>
        <v>119600</v>
      </c>
      <c r="K1061" s="20">
        <f t="shared" si="560"/>
        <v>0</v>
      </c>
      <c r="L1061" s="20">
        <f t="shared" ref="L1061:O1061" si="587">L1062+L1063+L1064+L1065+L1066+L1067+L1068</f>
        <v>0</v>
      </c>
      <c r="M1061" s="20">
        <f t="shared" si="587"/>
        <v>0</v>
      </c>
      <c r="N1061" s="20">
        <f t="shared" si="587"/>
        <v>0</v>
      </c>
      <c r="O1061" s="20">
        <f t="shared" si="587"/>
        <v>0</v>
      </c>
      <c r="P1061" s="5" t="s">
        <v>159</v>
      </c>
      <c r="Q1061" s="5" t="s">
        <v>160</v>
      </c>
      <c r="R1061" s="33">
        <f t="shared" si="562"/>
        <v>0</v>
      </c>
      <c r="S1061" s="36">
        <f t="shared" si="575"/>
        <v>0</v>
      </c>
    </row>
    <row r="1062" spans="1:19" ht="19.5" hidden="1" thickTop="1" thickBot="1" x14ac:dyDescent="0.3">
      <c r="A1062" s="3" t="str">
        <f t="shared" si="574"/>
        <v>b</v>
      </c>
      <c r="B1062" s="1" t="s">
        <v>1</v>
      </c>
      <c r="C1062" s="7" t="s">
        <v>3</v>
      </c>
      <c r="D1062" s="16">
        <v>0</v>
      </c>
      <c r="E1062" s="16">
        <v>0</v>
      </c>
      <c r="F1062" s="22">
        <f t="shared" si="558"/>
        <v>0</v>
      </c>
      <c r="G1062" s="22"/>
      <c r="H1062" s="22"/>
      <c r="I1062" s="21"/>
      <c r="J1062" s="22"/>
      <c r="K1062" s="22">
        <f t="shared" si="560"/>
        <v>0</v>
      </c>
      <c r="L1062" s="22"/>
      <c r="M1062" s="22"/>
      <c r="N1062" s="21"/>
      <c r="O1062" s="22"/>
      <c r="Q1062" s="5" t="s">
        <v>160</v>
      </c>
      <c r="R1062" s="33">
        <f t="shared" si="562"/>
        <v>0</v>
      </c>
      <c r="S1062" s="36">
        <f t="shared" si="575"/>
        <v>0</v>
      </c>
    </row>
    <row r="1063" spans="1:19" ht="19.5" thickTop="1" thickBot="1" x14ac:dyDescent="0.3">
      <c r="A1063" s="3" t="str">
        <f t="shared" si="574"/>
        <v>a</v>
      </c>
      <c r="B1063" s="1" t="s">
        <v>1</v>
      </c>
      <c r="C1063" s="7" t="s">
        <v>4</v>
      </c>
      <c r="D1063" s="16">
        <v>45000</v>
      </c>
      <c r="E1063" s="16">
        <v>0</v>
      </c>
      <c r="F1063" s="22">
        <f t="shared" si="558"/>
        <v>45000</v>
      </c>
      <c r="G1063" s="22">
        <v>11200</v>
      </c>
      <c r="H1063" s="22">
        <v>11200</v>
      </c>
      <c r="I1063" s="21">
        <v>11300</v>
      </c>
      <c r="J1063" s="22">
        <v>11300</v>
      </c>
      <c r="K1063" s="22">
        <f t="shared" si="560"/>
        <v>0</v>
      </c>
      <c r="L1063" s="22"/>
      <c r="M1063" s="22"/>
      <c r="N1063" s="21"/>
      <c r="O1063" s="22"/>
      <c r="Q1063" s="5" t="s">
        <v>160</v>
      </c>
      <c r="R1063" s="33">
        <f t="shared" si="562"/>
        <v>0</v>
      </c>
      <c r="S1063" s="36">
        <f t="shared" si="575"/>
        <v>0</v>
      </c>
    </row>
    <row r="1064" spans="1:19" ht="19.5" hidden="1" thickTop="1" thickBot="1" x14ac:dyDescent="0.3">
      <c r="A1064" s="3" t="str">
        <f t="shared" si="574"/>
        <v>b</v>
      </c>
      <c r="B1064" s="1" t="s">
        <v>1</v>
      </c>
      <c r="C1064" s="7" t="s">
        <v>5</v>
      </c>
      <c r="D1064" s="16">
        <v>0</v>
      </c>
      <c r="E1064" s="16">
        <v>0</v>
      </c>
      <c r="F1064" s="22">
        <f t="shared" si="558"/>
        <v>0</v>
      </c>
      <c r="G1064" s="22"/>
      <c r="H1064" s="22"/>
      <c r="I1064" s="21"/>
      <c r="J1064" s="22"/>
      <c r="K1064" s="22">
        <f t="shared" si="560"/>
        <v>0</v>
      </c>
      <c r="L1064" s="22"/>
      <c r="M1064" s="22"/>
      <c r="N1064" s="21"/>
      <c r="O1064" s="22"/>
      <c r="Q1064" s="5" t="s">
        <v>160</v>
      </c>
      <c r="R1064" s="33">
        <f t="shared" si="562"/>
        <v>0</v>
      </c>
      <c r="S1064" s="36">
        <f t="shared" si="575"/>
        <v>0</v>
      </c>
    </row>
    <row r="1065" spans="1:19" ht="19.5" hidden="1" thickTop="1" thickBot="1" x14ac:dyDescent="0.3">
      <c r="A1065" s="3" t="str">
        <f t="shared" si="574"/>
        <v>b</v>
      </c>
      <c r="B1065" s="1" t="s">
        <v>1</v>
      </c>
      <c r="C1065" s="7" t="s">
        <v>6</v>
      </c>
      <c r="D1065" s="16">
        <v>0</v>
      </c>
      <c r="E1065" s="16">
        <v>0</v>
      </c>
      <c r="F1065" s="22">
        <f t="shared" ref="F1065:F1083" si="588">G1065+H1065+I1065+J1065</f>
        <v>0</v>
      </c>
      <c r="G1065" s="22"/>
      <c r="H1065" s="22"/>
      <c r="I1065" s="21"/>
      <c r="J1065" s="22"/>
      <c r="K1065" s="22">
        <f t="shared" ref="K1065:K1083" si="589">L1065+M1065+N1065+O1065</f>
        <v>0</v>
      </c>
      <c r="L1065" s="22"/>
      <c r="M1065" s="22"/>
      <c r="N1065" s="21"/>
      <c r="O1065" s="22"/>
      <c r="Q1065" s="5" t="s">
        <v>160</v>
      </c>
      <c r="R1065" s="33">
        <f t="shared" ref="R1065:R1083" si="590">D1065-F1065</f>
        <v>0</v>
      </c>
      <c r="S1065" s="36">
        <f t="shared" si="575"/>
        <v>0</v>
      </c>
    </row>
    <row r="1066" spans="1:19" ht="19.5" hidden="1" thickTop="1" thickBot="1" x14ac:dyDescent="0.3">
      <c r="A1066" s="3" t="str">
        <f t="shared" si="574"/>
        <v>b</v>
      </c>
      <c r="B1066" s="1" t="s">
        <v>1</v>
      </c>
      <c r="C1066" s="7" t="s">
        <v>7</v>
      </c>
      <c r="D1066" s="16">
        <v>0</v>
      </c>
      <c r="E1066" s="16">
        <v>0</v>
      </c>
      <c r="F1066" s="22">
        <f t="shared" si="588"/>
        <v>0</v>
      </c>
      <c r="G1066" s="22"/>
      <c r="H1066" s="22"/>
      <c r="I1066" s="21"/>
      <c r="J1066" s="22"/>
      <c r="K1066" s="22">
        <f t="shared" si="589"/>
        <v>0</v>
      </c>
      <c r="L1066" s="22"/>
      <c r="M1066" s="22"/>
      <c r="N1066" s="21"/>
      <c r="O1066" s="22"/>
      <c r="Q1066" s="5" t="s">
        <v>160</v>
      </c>
      <c r="R1066" s="33">
        <f t="shared" si="590"/>
        <v>0</v>
      </c>
      <c r="S1066" s="36">
        <f t="shared" si="575"/>
        <v>0</v>
      </c>
    </row>
    <row r="1067" spans="1:19" ht="19.5" hidden="1" thickTop="1" thickBot="1" x14ac:dyDescent="0.3">
      <c r="A1067" s="3" t="str">
        <f t="shared" si="574"/>
        <v>b</v>
      </c>
      <c r="B1067" s="1" t="s">
        <v>1</v>
      </c>
      <c r="C1067" s="7" t="s">
        <v>8</v>
      </c>
      <c r="D1067" s="16">
        <v>0</v>
      </c>
      <c r="E1067" s="16">
        <v>0</v>
      </c>
      <c r="F1067" s="22">
        <f t="shared" si="588"/>
        <v>0</v>
      </c>
      <c r="G1067" s="22"/>
      <c r="H1067" s="22"/>
      <c r="I1067" s="21"/>
      <c r="J1067" s="22"/>
      <c r="K1067" s="22">
        <f t="shared" si="589"/>
        <v>0</v>
      </c>
      <c r="L1067" s="22"/>
      <c r="M1067" s="22"/>
      <c r="N1067" s="21"/>
      <c r="O1067" s="22"/>
      <c r="Q1067" s="5" t="s">
        <v>160</v>
      </c>
      <c r="R1067" s="33">
        <f t="shared" si="590"/>
        <v>0</v>
      </c>
      <c r="S1067" s="36">
        <f t="shared" si="575"/>
        <v>0</v>
      </c>
    </row>
    <row r="1068" spans="1:19" ht="19.5" thickTop="1" thickBot="1" x14ac:dyDescent="0.3">
      <c r="A1068" s="3" t="str">
        <f t="shared" si="574"/>
        <v>a</v>
      </c>
      <c r="B1068" s="1" t="s">
        <v>1</v>
      </c>
      <c r="C1068" s="7" t="s">
        <v>9</v>
      </c>
      <c r="D1068" s="16">
        <v>4934000</v>
      </c>
      <c r="E1068" s="16">
        <v>0</v>
      </c>
      <c r="F1068" s="22">
        <f t="shared" si="588"/>
        <v>4934000</v>
      </c>
      <c r="G1068" s="22">
        <v>1073700</v>
      </c>
      <c r="H1068" s="22">
        <v>2108200</v>
      </c>
      <c r="I1068" s="21">
        <v>1643800</v>
      </c>
      <c r="J1068" s="22">
        <v>108300</v>
      </c>
      <c r="K1068" s="22">
        <f t="shared" si="589"/>
        <v>0</v>
      </c>
      <c r="L1068" s="22"/>
      <c r="M1068" s="22"/>
      <c r="N1068" s="21"/>
      <c r="O1068" s="22"/>
      <c r="Q1068" s="5" t="s">
        <v>160</v>
      </c>
      <c r="R1068" s="33">
        <f t="shared" si="590"/>
        <v>0</v>
      </c>
      <c r="S1068" s="36">
        <f t="shared" si="575"/>
        <v>0</v>
      </c>
    </row>
    <row r="1069" spans="1:19" ht="19.5" thickTop="1" thickBot="1" x14ac:dyDescent="0.3">
      <c r="A1069" s="3" t="str">
        <f t="shared" si="574"/>
        <v>a</v>
      </c>
      <c r="B1069" s="1" t="s">
        <v>1</v>
      </c>
      <c r="C1069" s="7" t="s">
        <v>10</v>
      </c>
      <c r="D1069" s="16">
        <v>27021000</v>
      </c>
      <c r="E1069" s="16">
        <v>0</v>
      </c>
      <c r="F1069" s="22">
        <f t="shared" si="588"/>
        <v>27021000</v>
      </c>
      <c r="G1069" s="22">
        <v>3231400</v>
      </c>
      <c r="H1069" s="22">
        <v>11551000</v>
      </c>
      <c r="I1069" s="21">
        <v>10256000</v>
      </c>
      <c r="J1069" s="22">
        <v>1982600</v>
      </c>
      <c r="K1069" s="22">
        <f t="shared" si="589"/>
        <v>0</v>
      </c>
      <c r="L1069" s="22"/>
      <c r="M1069" s="22"/>
      <c r="N1069" s="21"/>
      <c r="O1069" s="22"/>
      <c r="Q1069" s="5" t="s">
        <v>160</v>
      </c>
      <c r="R1069" s="33">
        <f t="shared" si="590"/>
        <v>0</v>
      </c>
      <c r="S1069" s="36">
        <f t="shared" si="575"/>
        <v>0</v>
      </c>
    </row>
    <row r="1070" spans="1:19" ht="19.5" hidden="1" thickTop="1" thickBot="1" x14ac:dyDescent="0.3">
      <c r="A1070" s="3" t="str">
        <f t="shared" si="574"/>
        <v>b</v>
      </c>
      <c r="B1070" s="1" t="s">
        <v>1</v>
      </c>
      <c r="C1070" s="7" t="s">
        <v>11</v>
      </c>
      <c r="D1070" s="16">
        <v>0</v>
      </c>
      <c r="E1070" s="16">
        <v>0</v>
      </c>
      <c r="F1070" s="22">
        <f t="shared" si="588"/>
        <v>0</v>
      </c>
      <c r="G1070" s="22"/>
      <c r="H1070" s="22"/>
      <c r="I1070" s="21"/>
      <c r="J1070" s="22"/>
      <c r="K1070" s="22">
        <f t="shared" si="589"/>
        <v>0</v>
      </c>
      <c r="L1070" s="22"/>
      <c r="M1070" s="22"/>
      <c r="N1070" s="21"/>
      <c r="O1070" s="22"/>
      <c r="Q1070" s="5" t="s">
        <v>160</v>
      </c>
      <c r="R1070" s="33">
        <f t="shared" si="590"/>
        <v>0</v>
      </c>
      <c r="S1070" s="36">
        <f t="shared" si="575"/>
        <v>0</v>
      </c>
    </row>
    <row r="1071" spans="1:19" ht="19.5" hidden="1" thickTop="1" thickBot="1" x14ac:dyDescent="0.3">
      <c r="A1071" s="3" t="str">
        <f t="shared" si="574"/>
        <v>b</v>
      </c>
      <c r="B1071" s="1" t="s">
        <v>1</v>
      </c>
      <c r="C1071" s="7" t="s">
        <v>12</v>
      </c>
      <c r="D1071" s="16">
        <v>0</v>
      </c>
      <c r="E1071" s="16">
        <v>0</v>
      </c>
      <c r="F1071" s="22">
        <f t="shared" si="588"/>
        <v>0</v>
      </c>
      <c r="G1071" s="22"/>
      <c r="H1071" s="22"/>
      <c r="I1071" s="21"/>
      <c r="J1071" s="22"/>
      <c r="K1071" s="22">
        <f t="shared" si="589"/>
        <v>0</v>
      </c>
      <c r="L1071" s="22"/>
      <c r="M1071" s="22"/>
      <c r="N1071" s="21"/>
      <c r="O1071" s="22"/>
      <c r="Q1071" s="5" t="s">
        <v>160</v>
      </c>
      <c r="R1071" s="33">
        <f t="shared" si="590"/>
        <v>0</v>
      </c>
      <c r="S1071" s="36">
        <f t="shared" si="575"/>
        <v>0</v>
      </c>
    </row>
    <row r="1072" spans="1:19" ht="31.5" thickTop="1" thickBot="1" x14ac:dyDescent="0.3">
      <c r="A1072" s="3" t="str">
        <f t="shared" si="574"/>
        <v>a</v>
      </c>
      <c r="B1072" s="37" t="s">
        <v>158</v>
      </c>
      <c r="C1072" s="38" t="s">
        <v>226</v>
      </c>
      <c r="D1072" s="14">
        <f>D1073+D1081+D1082+D1083</f>
        <v>4025000</v>
      </c>
      <c r="E1072" s="14">
        <f>E1073+E1081+E1082+E1083</f>
        <v>0</v>
      </c>
      <c r="F1072" s="40">
        <f t="shared" si="588"/>
        <v>4025000</v>
      </c>
      <c r="G1072" s="40">
        <f t="shared" ref="G1072:J1072" si="591">G1073+G1081+G1082+G1083</f>
        <v>734700</v>
      </c>
      <c r="H1072" s="40">
        <f t="shared" si="591"/>
        <v>1149700</v>
      </c>
      <c r="I1072" s="40">
        <f t="shared" si="591"/>
        <v>868800</v>
      </c>
      <c r="J1072" s="40">
        <f t="shared" si="591"/>
        <v>1271800</v>
      </c>
      <c r="K1072" s="14">
        <f t="shared" si="589"/>
        <v>0</v>
      </c>
      <c r="L1072" s="14">
        <f t="shared" ref="L1072:O1072" si="592">L1073+L1081+L1082+L1083</f>
        <v>0</v>
      </c>
      <c r="M1072" s="14">
        <f t="shared" si="592"/>
        <v>0</v>
      </c>
      <c r="N1072" s="14">
        <f t="shared" si="592"/>
        <v>0</v>
      </c>
      <c r="O1072" s="14">
        <f t="shared" si="592"/>
        <v>0</v>
      </c>
      <c r="P1072" s="5" t="s">
        <v>159</v>
      </c>
      <c r="Q1072" s="5" t="s">
        <v>160</v>
      </c>
      <c r="R1072" s="33">
        <f t="shared" si="590"/>
        <v>0</v>
      </c>
      <c r="S1072" s="36">
        <f t="shared" si="575"/>
        <v>0</v>
      </c>
    </row>
    <row r="1073" spans="1:19" ht="19.5" thickTop="1" thickBot="1" x14ac:dyDescent="0.3">
      <c r="A1073" s="3" t="str">
        <f t="shared" si="574"/>
        <v>a</v>
      </c>
      <c r="B1073" s="1" t="s">
        <v>1</v>
      </c>
      <c r="C1073" s="7" t="s">
        <v>2</v>
      </c>
      <c r="D1073" s="15">
        <f>D1074+D1075+D1076+D1077+D1078+D1079+D1080</f>
        <v>4025000</v>
      </c>
      <c r="E1073" s="15">
        <f>E1074+E1075+E1076+E1077+E1078+E1079+E1080</f>
        <v>0</v>
      </c>
      <c r="F1073" s="20">
        <f t="shared" si="588"/>
        <v>4025000</v>
      </c>
      <c r="G1073" s="20">
        <f t="shared" ref="G1073:J1073" si="593">G1074+G1075+G1076+G1077+G1078+G1079+G1080</f>
        <v>734700</v>
      </c>
      <c r="H1073" s="20">
        <f t="shared" si="593"/>
        <v>1149700</v>
      </c>
      <c r="I1073" s="20">
        <f t="shared" si="593"/>
        <v>868800</v>
      </c>
      <c r="J1073" s="20">
        <f t="shared" si="593"/>
        <v>1271800</v>
      </c>
      <c r="K1073" s="20">
        <f t="shared" si="589"/>
        <v>0</v>
      </c>
      <c r="L1073" s="20">
        <f t="shared" ref="L1073:O1073" si="594">L1074+L1075+L1076+L1077+L1078+L1079+L1080</f>
        <v>0</v>
      </c>
      <c r="M1073" s="20">
        <f t="shared" si="594"/>
        <v>0</v>
      </c>
      <c r="N1073" s="20">
        <f t="shared" si="594"/>
        <v>0</v>
      </c>
      <c r="O1073" s="20">
        <f t="shared" si="594"/>
        <v>0</v>
      </c>
      <c r="P1073" s="5" t="s">
        <v>159</v>
      </c>
      <c r="Q1073" s="5" t="s">
        <v>160</v>
      </c>
      <c r="R1073" s="33">
        <f t="shared" si="590"/>
        <v>0</v>
      </c>
      <c r="S1073" s="36">
        <f t="shared" si="575"/>
        <v>0</v>
      </c>
    </row>
    <row r="1074" spans="1:19" ht="19.5" hidden="1" thickTop="1" thickBot="1" x14ac:dyDescent="0.3">
      <c r="A1074" s="3" t="str">
        <f t="shared" si="574"/>
        <v>b</v>
      </c>
      <c r="B1074" s="1" t="s">
        <v>1</v>
      </c>
      <c r="C1074" s="7" t="s">
        <v>3</v>
      </c>
      <c r="D1074" s="16">
        <f>D1087+D1099+D1111+D1123</f>
        <v>0</v>
      </c>
      <c r="E1074" s="16">
        <f>E1087+E1099+E1111+E1123</f>
        <v>0</v>
      </c>
      <c r="F1074" s="22">
        <f t="shared" si="588"/>
        <v>0</v>
      </c>
      <c r="G1074" s="22">
        <f t="shared" ref="G1074:J1083" si="595">G1087+G1099+G1111+G1123</f>
        <v>0</v>
      </c>
      <c r="H1074" s="22">
        <f t="shared" si="595"/>
        <v>0</v>
      </c>
      <c r="I1074" s="21">
        <f t="shared" si="595"/>
        <v>0</v>
      </c>
      <c r="J1074" s="22">
        <f t="shared" si="595"/>
        <v>0</v>
      </c>
      <c r="K1074" s="22">
        <f t="shared" si="589"/>
        <v>0</v>
      </c>
      <c r="L1074" s="22">
        <f t="shared" ref="L1074:O1083" si="596">L1087+L1099+L1111+L1123</f>
        <v>0</v>
      </c>
      <c r="M1074" s="22">
        <f t="shared" si="596"/>
        <v>0</v>
      </c>
      <c r="N1074" s="21">
        <f t="shared" si="596"/>
        <v>0</v>
      </c>
      <c r="O1074" s="22">
        <f t="shared" si="596"/>
        <v>0</v>
      </c>
      <c r="P1074" s="5" t="s">
        <v>159</v>
      </c>
      <c r="Q1074" s="5" t="s">
        <v>160</v>
      </c>
      <c r="R1074" s="33">
        <f t="shared" si="590"/>
        <v>0</v>
      </c>
      <c r="S1074" s="36">
        <f t="shared" si="575"/>
        <v>0</v>
      </c>
    </row>
    <row r="1075" spans="1:19" ht="19.5" thickTop="1" thickBot="1" x14ac:dyDescent="0.3">
      <c r="A1075" s="3" t="str">
        <f t="shared" si="574"/>
        <v>a</v>
      </c>
      <c r="B1075" s="1" t="s">
        <v>1</v>
      </c>
      <c r="C1075" s="7" t="s">
        <v>4</v>
      </c>
      <c r="D1075" s="16">
        <f t="shared" ref="D1075:E1083" si="597">D1088+D1100+D1112+D1124</f>
        <v>4025000</v>
      </c>
      <c r="E1075" s="16">
        <f t="shared" si="597"/>
        <v>0</v>
      </c>
      <c r="F1075" s="22">
        <f t="shared" si="588"/>
        <v>4025000</v>
      </c>
      <c r="G1075" s="22">
        <f t="shared" si="595"/>
        <v>734700</v>
      </c>
      <c r="H1075" s="22">
        <f t="shared" si="595"/>
        <v>1149700</v>
      </c>
      <c r="I1075" s="21">
        <f t="shared" si="595"/>
        <v>868800</v>
      </c>
      <c r="J1075" s="22">
        <f t="shared" si="595"/>
        <v>1271800</v>
      </c>
      <c r="K1075" s="22">
        <f t="shared" si="589"/>
        <v>0</v>
      </c>
      <c r="L1075" s="22">
        <f t="shared" si="596"/>
        <v>0</v>
      </c>
      <c r="M1075" s="22">
        <f t="shared" si="596"/>
        <v>0</v>
      </c>
      <c r="N1075" s="21">
        <f t="shared" si="596"/>
        <v>0</v>
      </c>
      <c r="O1075" s="22">
        <f t="shared" si="596"/>
        <v>0</v>
      </c>
      <c r="P1075" s="5" t="s">
        <v>159</v>
      </c>
      <c r="Q1075" s="5" t="s">
        <v>160</v>
      </c>
      <c r="R1075" s="33">
        <f t="shared" si="590"/>
        <v>0</v>
      </c>
      <c r="S1075" s="36">
        <f t="shared" si="575"/>
        <v>0</v>
      </c>
    </row>
    <row r="1076" spans="1:19" ht="19.5" hidden="1" thickTop="1" thickBot="1" x14ac:dyDescent="0.3">
      <c r="A1076" s="3" t="str">
        <f t="shared" si="574"/>
        <v>b</v>
      </c>
      <c r="B1076" s="1" t="s">
        <v>1</v>
      </c>
      <c r="C1076" s="7" t="s">
        <v>5</v>
      </c>
      <c r="D1076" s="16">
        <f t="shared" si="597"/>
        <v>0</v>
      </c>
      <c r="E1076" s="16">
        <f t="shared" si="597"/>
        <v>0</v>
      </c>
      <c r="F1076" s="22">
        <f t="shared" si="588"/>
        <v>0</v>
      </c>
      <c r="G1076" s="22">
        <f t="shared" si="595"/>
        <v>0</v>
      </c>
      <c r="H1076" s="22">
        <f t="shared" si="595"/>
        <v>0</v>
      </c>
      <c r="I1076" s="21">
        <f t="shared" si="595"/>
        <v>0</v>
      </c>
      <c r="J1076" s="22">
        <f t="shared" si="595"/>
        <v>0</v>
      </c>
      <c r="K1076" s="22">
        <f t="shared" si="589"/>
        <v>0</v>
      </c>
      <c r="L1076" s="22">
        <f t="shared" si="596"/>
        <v>0</v>
      </c>
      <c r="M1076" s="22">
        <f t="shared" si="596"/>
        <v>0</v>
      </c>
      <c r="N1076" s="21">
        <f t="shared" si="596"/>
        <v>0</v>
      </c>
      <c r="O1076" s="22">
        <f t="shared" si="596"/>
        <v>0</v>
      </c>
      <c r="P1076" s="5" t="s">
        <v>159</v>
      </c>
      <c r="Q1076" s="5" t="s">
        <v>160</v>
      </c>
      <c r="R1076" s="33">
        <f t="shared" si="590"/>
        <v>0</v>
      </c>
      <c r="S1076" s="36">
        <f t="shared" si="575"/>
        <v>0</v>
      </c>
    </row>
    <row r="1077" spans="1:19" ht="19.5" hidden="1" thickTop="1" thickBot="1" x14ac:dyDescent="0.3">
      <c r="A1077" s="3" t="str">
        <f t="shared" si="574"/>
        <v>b</v>
      </c>
      <c r="B1077" s="1" t="s">
        <v>1</v>
      </c>
      <c r="C1077" s="7" t="s">
        <v>6</v>
      </c>
      <c r="D1077" s="16">
        <f t="shared" si="597"/>
        <v>0</v>
      </c>
      <c r="E1077" s="16">
        <f t="shared" si="597"/>
        <v>0</v>
      </c>
      <c r="F1077" s="22">
        <f t="shared" si="588"/>
        <v>0</v>
      </c>
      <c r="G1077" s="22">
        <f t="shared" si="595"/>
        <v>0</v>
      </c>
      <c r="H1077" s="22">
        <f t="shared" si="595"/>
        <v>0</v>
      </c>
      <c r="I1077" s="21">
        <f t="shared" si="595"/>
        <v>0</v>
      </c>
      <c r="J1077" s="22">
        <f t="shared" si="595"/>
        <v>0</v>
      </c>
      <c r="K1077" s="22">
        <f t="shared" si="589"/>
        <v>0</v>
      </c>
      <c r="L1077" s="22">
        <f t="shared" si="596"/>
        <v>0</v>
      </c>
      <c r="M1077" s="22">
        <f t="shared" si="596"/>
        <v>0</v>
      </c>
      <c r="N1077" s="21">
        <f t="shared" si="596"/>
        <v>0</v>
      </c>
      <c r="O1077" s="22">
        <f t="shared" si="596"/>
        <v>0</v>
      </c>
      <c r="P1077" s="5" t="s">
        <v>159</v>
      </c>
      <c r="Q1077" s="5" t="s">
        <v>160</v>
      </c>
      <c r="R1077" s="33">
        <f t="shared" si="590"/>
        <v>0</v>
      </c>
      <c r="S1077" s="36">
        <f t="shared" si="575"/>
        <v>0</v>
      </c>
    </row>
    <row r="1078" spans="1:19" ht="19.5" hidden="1" thickTop="1" thickBot="1" x14ac:dyDescent="0.3">
      <c r="A1078" s="3" t="str">
        <f t="shared" si="574"/>
        <v>b</v>
      </c>
      <c r="B1078" s="1" t="s">
        <v>1</v>
      </c>
      <c r="C1078" s="7" t="s">
        <v>7</v>
      </c>
      <c r="D1078" s="16">
        <f t="shared" si="597"/>
        <v>0</v>
      </c>
      <c r="E1078" s="16">
        <f t="shared" si="597"/>
        <v>0</v>
      </c>
      <c r="F1078" s="22">
        <f t="shared" si="588"/>
        <v>0</v>
      </c>
      <c r="G1078" s="22">
        <f t="shared" si="595"/>
        <v>0</v>
      </c>
      <c r="H1078" s="22">
        <f t="shared" si="595"/>
        <v>0</v>
      </c>
      <c r="I1078" s="21">
        <f t="shared" si="595"/>
        <v>0</v>
      </c>
      <c r="J1078" s="22">
        <f t="shared" si="595"/>
        <v>0</v>
      </c>
      <c r="K1078" s="22">
        <f t="shared" si="589"/>
        <v>0</v>
      </c>
      <c r="L1078" s="22">
        <f t="shared" si="596"/>
        <v>0</v>
      </c>
      <c r="M1078" s="22">
        <f t="shared" si="596"/>
        <v>0</v>
      </c>
      <c r="N1078" s="21">
        <f t="shared" si="596"/>
        <v>0</v>
      </c>
      <c r="O1078" s="22">
        <f t="shared" si="596"/>
        <v>0</v>
      </c>
      <c r="P1078" s="5" t="s">
        <v>159</v>
      </c>
      <c r="Q1078" s="5" t="s">
        <v>160</v>
      </c>
      <c r="R1078" s="33">
        <f t="shared" si="590"/>
        <v>0</v>
      </c>
      <c r="S1078" s="36">
        <f t="shared" si="575"/>
        <v>0</v>
      </c>
    </row>
    <row r="1079" spans="1:19" ht="19.5" hidden="1" thickTop="1" thickBot="1" x14ac:dyDescent="0.3">
      <c r="A1079" s="3" t="str">
        <f t="shared" si="574"/>
        <v>b</v>
      </c>
      <c r="B1079" s="1" t="s">
        <v>1</v>
      </c>
      <c r="C1079" s="7" t="s">
        <v>8</v>
      </c>
      <c r="D1079" s="16">
        <f t="shared" si="597"/>
        <v>0</v>
      </c>
      <c r="E1079" s="16">
        <f t="shared" si="597"/>
        <v>0</v>
      </c>
      <c r="F1079" s="22">
        <f t="shared" si="588"/>
        <v>0</v>
      </c>
      <c r="G1079" s="22">
        <f t="shared" si="595"/>
        <v>0</v>
      </c>
      <c r="H1079" s="22">
        <f t="shared" si="595"/>
        <v>0</v>
      </c>
      <c r="I1079" s="21">
        <f t="shared" si="595"/>
        <v>0</v>
      </c>
      <c r="J1079" s="22">
        <f t="shared" si="595"/>
        <v>0</v>
      </c>
      <c r="K1079" s="22">
        <f t="shared" si="589"/>
        <v>0</v>
      </c>
      <c r="L1079" s="22">
        <f t="shared" si="596"/>
        <v>0</v>
      </c>
      <c r="M1079" s="22">
        <f t="shared" si="596"/>
        <v>0</v>
      </c>
      <c r="N1079" s="21">
        <f t="shared" si="596"/>
        <v>0</v>
      </c>
      <c r="O1079" s="22">
        <f t="shared" si="596"/>
        <v>0</v>
      </c>
      <c r="P1079" s="5" t="s">
        <v>159</v>
      </c>
      <c r="Q1079" s="5" t="s">
        <v>160</v>
      </c>
      <c r="R1079" s="33">
        <f t="shared" si="590"/>
        <v>0</v>
      </c>
      <c r="S1079" s="36">
        <f t="shared" si="575"/>
        <v>0</v>
      </c>
    </row>
    <row r="1080" spans="1:19" ht="19.5" hidden="1" thickTop="1" thickBot="1" x14ac:dyDescent="0.3">
      <c r="A1080" s="3" t="str">
        <f t="shared" si="574"/>
        <v>b</v>
      </c>
      <c r="B1080" s="1" t="s">
        <v>1</v>
      </c>
      <c r="C1080" s="7" t="s">
        <v>9</v>
      </c>
      <c r="D1080" s="16">
        <f t="shared" si="597"/>
        <v>0</v>
      </c>
      <c r="E1080" s="16">
        <f t="shared" si="597"/>
        <v>0</v>
      </c>
      <c r="F1080" s="22">
        <f t="shared" si="588"/>
        <v>0</v>
      </c>
      <c r="G1080" s="22">
        <f t="shared" si="595"/>
        <v>0</v>
      </c>
      <c r="H1080" s="22">
        <f t="shared" si="595"/>
        <v>0</v>
      </c>
      <c r="I1080" s="21">
        <f t="shared" si="595"/>
        <v>0</v>
      </c>
      <c r="J1080" s="22">
        <f t="shared" si="595"/>
        <v>0</v>
      </c>
      <c r="K1080" s="22">
        <f t="shared" si="589"/>
        <v>0</v>
      </c>
      <c r="L1080" s="22">
        <f t="shared" si="596"/>
        <v>0</v>
      </c>
      <c r="M1080" s="22">
        <f t="shared" si="596"/>
        <v>0</v>
      </c>
      <c r="N1080" s="21">
        <f t="shared" si="596"/>
        <v>0</v>
      </c>
      <c r="O1080" s="22">
        <f t="shared" si="596"/>
        <v>0</v>
      </c>
      <c r="P1080" s="5" t="s">
        <v>159</v>
      </c>
      <c r="Q1080" s="5" t="s">
        <v>160</v>
      </c>
      <c r="R1080" s="33">
        <f t="shared" si="590"/>
        <v>0</v>
      </c>
      <c r="S1080" s="36">
        <f t="shared" si="575"/>
        <v>0</v>
      </c>
    </row>
    <row r="1081" spans="1:19" ht="19.5" hidden="1" thickTop="1" thickBot="1" x14ac:dyDescent="0.3">
      <c r="A1081" s="3" t="str">
        <f t="shared" si="574"/>
        <v>b</v>
      </c>
      <c r="B1081" s="1" t="s">
        <v>1</v>
      </c>
      <c r="C1081" s="7" t="s">
        <v>10</v>
      </c>
      <c r="D1081" s="16">
        <f t="shared" si="597"/>
        <v>0</v>
      </c>
      <c r="E1081" s="16">
        <f t="shared" si="597"/>
        <v>0</v>
      </c>
      <c r="F1081" s="22">
        <f t="shared" si="588"/>
        <v>0</v>
      </c>
      <c r="G1081" s="22">
        <f t="shared" si="595"/>
        <v>0</v>
      </c>
      <c r="H1081" s="22">
        <f t="shared" si="595"/>
        <v>0</v>
      </c>
      <c r="I1081" s="21">
        <f t="shared" si="595"/>
        <v>0</v>
      </c>
      <c r="J1081" s="22">
        <f t="shared" si="595"/>
        <v>0</v>
      </c>
      <c r="K1081" s="22">
        <f t="shared" si="589"/>
        <v>0</v>
      </c>
      <c r="L1081" s="22">
        <f t="shared" si="596"/>
        <v>0</v>
      </c>
      <c r="M1081" s="22">
        <f t="shared" si="596"/>
        <v>0</v>
      </c>
      <c r="N1081" s="21">
        <f t="shared" si="596"/>
        <v>0</v>
      </c>
      <c r="O1081" s="22">
        <f t="shared" si="596"/>
        <v>0</v>
      </c>
      <c r="P1081" s="5" t="s">
        <v>159</v>
      </c>
      <c r="Q1081" s="5" t="s">
        <v>160</v>
      </c>
      <c r="R1081" s="33">
        <f t="shared" si="590"/>
        <v>0</v>
      </c>
      <c r="S1081" s="36">
        <f t="shared" si="575"/>
        <v>0</v>
      </c>
    </row>
    <row r="1082" spans="1:19" ht="19.5" hidden="1" thickTop="1" thickBot="1" x14ac:dyDescent="0.3">
      <c r="A1082" s="3" t="str">
        <f t="shared" si="574"/>
        <v>b</v>
      </c>
      <c r="B1082" s="1" t="s">
        <v>1</v>
      </c>
      <c r="C1082" s="7" t="s">
        <v>11</v>
      </c>
      <c r="D1082" s="16">
        <f t="shared" si="597"/>
        <v>0</v>
      </c>
      <c r="E1082" s="16">
        <f t="shared" si="597"/>
        <v>0</v>
      </c>
      <c r="F1082" s="22">
        <f t="shared" si="588"/>
        <v>0</v>
      </c>
      <c r="G1082" s="22">
        <f t="shared" si="595"/>
        <v>0</v>
      </c>
      <c r="H1082" s="22">
        <f t="shared" si="595"/>
        <v>0</v>
      </c>
      <c r="I1082" s="21">
        <f t="shared" si="595"/>
        <v>0</v>
      </c>
      <c r="J1082" s="22">
        <f t="shared" si="595"/>
        <v>0</v>
      </c>
      <c r="K1082" s="22">
        <f t="shared" si="589"/>
        <v>0</v>
      </c>
      <c r="L1082" s="22">
        <f t="shared" si="596"/>
        <v>0</v>
      </c>
      <c r="M1082" s="22">
        <f t="shared" si="596"/>
        <v>0</v>
      </c>
      <c r="N1082" s="21">
        <f t="shared" si="596"/>
        <v>0</v>
      </c>
      <c r="O1082" s="22">
        <f t="shared" si="596"/>
        <v>0</v>
      </c>
      <c r="P1082" s="5" t="s">
        <v>159</v>
      </c>
      <c r="Q1082" s="5" t="s">
        <v>160</v>
      </c>
      <c r="R1082" s="33">
        <f t="shared" si="590"/>
        <v>0</v>
      </c>
      <c r="S1082" s="36">
        <f t="shared" si="575"/>
        <v>0</v>
      </c>
    </row>
    <row r="1083" spans="1:19" ht="19.5" hidden="1" thickTop="1" thickBot="1" x14ac:dyDescent="0.3">
      <c r="A1083" s="3" t="str">
        <f t="shared" si="574"/>
        <v>b</v>
      </c>
      <c r="B1083" s="1" t="s">
        <v>1</v>
      </c>
      <c r="C1083" s="7" t="s">
        <v>12</v>
      </c>
      <c r="D1083" s="16">
        <f t="shared" si="597"/>
        <v>0</v>
      </c>
      <c r="E1083" s="16">
        <f t="shared" si="597"/>
        <v>0</v>
      </c>
      <c r="F1083" s="22">
        <f t="shared" si="588"/>
        <v>0</v>
      </c>
      <c r="G1083" s="22">
        <f t="shared" si="595"/>
        <v>0</v>
      </c>
      <c r="H1083" s="22">
        <f t="shared" si="595"/>
        <v>0</v>
      </c>
      <c r="I1083" s="21">
        <f t="shared" si="595"/>
        <v>0</v>
      </c>
      <c r="J1083" s="22">
        <f t="shared" si="595"/>
        <v>0</v>
      </c>
      <c r="K1083" s="22">
        <f t="shared" si="589"/>
        <v>0</v>
      </c>
      <c r="L1083" s="22">
        <f t="shared" si="596"/>
        <v>0</v>
      </c>
      <c r="M1083" s="22">
        <f t="shared" si="596"/>
        <v>0</v>
      </c>
      <c r="N1083" s="21">
        <f t="shared" si="596"/>
        <v>0</v>
      </c>
      <c r="O1083" s="22">
        <f t="shared" si="596"/>
        <v>0</v>
      </c>
      <c r="P1083" s="5" t="s">
        <v>159</v>
      </c>
      <c r="Q1083" s="5" t="s">
        <v>160</v>
      </c>
      <c r="R1083" s="33">
        <f t="shared" si="590"/>
        <v>0</v>
      </c>
      <c r="S1083" s="36">
        <f t="shared" si="575"/>
        <v>0</v>
      </c>
    </row>
    <row r="1084" spans="1:19" ht="0" hidden="1" customHeight="1" x14ac:dyDescent="0.25">
      <c r="A1084" s="4" t="str">
        <f t="shared" si="574"/>
        <v>b</v>
      </c>
      <c r="S1084" s="36">
        <f t="shared" si="575"/>
        <v>0</v>
      </c>
    </row>
    <row r="1085" spans="1:19" ht="46.5" thickTop="1" thickBot="1" x14ac:dyDescent="0.3">
      <c r="A1085" s="3" t="str">
        <f t="shared" si="574"/>
        <v>a</v>
      </c>
      <c r="B1085" s="8" t="s">
        <v>215</v>
      </c>
      <c r="C1085" s="9" t="s">
        <v>216</v>
      </c>
      <c r="D1085" s="14">
        <f>D1086+D1094+D1095+D1096</f>
        <v>785000</v>
      </c>
      <c r="E1085" s="14">
        <f>E1086+E1094+E1095+E1096</f>
        <v>0</v>
      </c>
      <c r="F1085" s="19">
        <f t="shared" ref="F1085:F1132" si="598">G1085+H1085+I1085+J1085</f>
        <v>785000</v>
      </c>
      <c r="G1085" s="19">
        <f t="shared" ref="G1085:J1085" si="599">G1086+G1094+G1095+G1096</f>
        <v>80000</v>
      </c>
      <c r="H1085" s="19">
        <f t="shared" si="599"/>
        <v>120000</v>
      </c>
      <c r="I1085" s="19">
        <f t="shared" si="599"/>
        <v>285000</v>
      </c>
      <c r="J1085" s="19">
        <f t="shared" si="599"/>
        <v>300000</v>
      </c>
      <c r="K1085" s="19">
        <f t="shared" ref="K1085:K1132" si="600">L1085+M1085+N1085+O1085</f>
        <v>0</v>
      </c>
      <c r="L1085" s="19">
        <f t="shared" ref="L1085:O1085" si="601">L1086+L1094+L1095+L1096</f>
        <v>0</v>
      </c>
      <c r="M1085" s="19">
        <f t="shared" si="601"/>
        <v>0</v>
      </c>
      <c r="N1085" s="19">
        <f t="shared" si="601"/>
        <v>0</v>
      </c>
      <c r="O1085" s="19">
        <f t="shared" si="601"/>
        <v>0</v>
      </c>
      <c r="P1085" s="5" t="s">
        <v>159</v>
      </c>
      <c r="Q1085" s="5" t="s">
        <v>160</v>
      </c>
      <c r="R1085" s="33">
        <f t="shared" ref="R1085:R1132" si="602">D1085-F1085</f>
        <v>0</v>
      </c>
      <c r="S1085" s="36">
        <f t="shared" si="575"/>
        <v>0</v>
      </c>
    </row>
    <row r="1086" spans="1:19" ht="19.5" thickTop="1" thickBot="1" x14ac:dyDescent="0.3">
      <c r="A1086" s="3" t="str">
        <f t="shared" si="574"/>
        <v>a</v>
      </c>
      <c r="B1086" s="1" t="s">
        <v>1</v>
      </c>
      <c r="C1086" s="7" t="s">
        <v>2</v>
      </c>
      <c r="D1086" s="15">
        <f>D1087+D1088+D1089+D1090+D1091+D1092+D1093</f>
        <v>785000</v>
      </c>
      <c r="E1086" s="15">
        <f>E1087+E1088+E1089+E1090+E1091+E1092+E1093</f>
        <v>0</v>
      </c>
      <c r="F1086" s="20">
        <f t="shared" si="598"/>
        <v>785000</v>
      </c>
      <c r="G1086" s="20">
        <f t="shared" ref="G1086:J1086" si="603">G1087+G1088+G1089+G1090+G1091+G1092+G1093</f>
        <v>80000</v>
      </c>
      <c r="H1086" s="20">
        <f t="shared" si="603"/>
        <v>120000</v>
      </c>
      <c r="I1086" s="20">
        <f t="shared" si="603"/>
        <v>285000</v>
      </c>
      <c r="J1086" s="20">
        <f t="shared" si="603"/>
        <v>300000</v>
      </c>
      <c r="K1086" s="20">
        <f t="shared" si="600"/>
        <v>0</v>
      </c>
      <c r="L1086" s="20">
        <f t="shared" ref="L1086:O1086" si="604">L1087+L1088+L1089+L1090+L1091+L1092+L1093</f>
        <v>0</v>
      </c>
      <c r="M1086" s="20">
        <f t="shared" si="604"/>
        <v>0</v>
      </c>
      <c r="N1086" s="20">
        <f t="shared" si="604"/>
        <v>0</v>
      </c>
      <c r="O1086" s="20">
        <f t="shared" si="604"/>
        <v>0</v>
      </c>
      <c r="P1086" s="5" t="s">
        <v>159</v>
      </c>
      <c r="Q1086" s="5" t="s">
        <v>160</v>
      </c>
      <c r="R1086" s="33">
        <f t="shared" si="602"/>
        <v>0</v>
      </c>
      <c r="S1086" s="36">
        <f t="shared" si="575"/>
        <v>0</v>
      </c>
    </row>
    <row r="1087" spans="1:19" ht="19.5" hidden="1" thickTop="1" thickBot="1" x14ac:dyDescent="0.3">
      <c r="A1087" s="3" t="str">
        <f t="shared" si="574"/>
        <v>b</v>
      </c>
      <c r="B1087" s="1" t="s">
        <v>1</v>
      </c>
      <c r="C1087" s="7" t="s">
        <v>3</v>
      </c>
      <c r="D1087" s="16">
        <v>0</v>
      </c>
      <c r="E1087" s="16">
        <v>0</v>
      </c>
      <c r="F1087" s="22">
        <f t="shared" si="598"/>
        <v>0</v>
      </c>
      <c r="G1087" s="22"/>
      <c r="H1087" s="22"/>
      <c r="I1087" s="21"/>
      <c r="J1087" s="22"/>
      <c r="K1087" s="22">
        <f t="shared" si="600"/>
        <v>0</v>
      </c>
      <c r="L1087" s="22"/>
      <c r="M1087" s="22"/>
      <c r="N1087" s="21"/>
      <c r="O1087" s="22"/>
      <c r="Q1087" s="5" t="s">
        <v>160</v>
      </c>
      <c r="R1087" s="33">
        <f t="shared" si="602"/>
        <v>0</v>
      </c>
      <c r="S1087" s="36">
        <f t="shared" si="575"/>
        <v>0</v>
      </c>
    </row>
    <row r="1088" spans="1:19" ht="19.5" thickTop="1" thickBot="1" x14ac:dyDescent="0.3">
      <c r="A1088" s="3" t="str">
        <f t="shared" si="574"/>
        <v>a</v>
      </c>
      <c r="B1088" s="1" t="s">
        <v>1</v>
      </c>
      <c r="C1088" s="7" t="s">
        <v>4</v>
      </c>
      <c r="D1088" s="16">
        <v>785000</v>
      </c>
      <c r="E1088" s="16">
        <v>0</v>
      </c>
      <c r="F1088" s="22">
        <f t="shared" si="598"/>
        <v>785000</v>
      </c>
      <c r="G1088" s="22">
        <v>80000</v>
      </c>
      <c r="H1088" s="22">
        <v>120000</v>
      </c>
      <c r="I1088" s="21">
        <v>285000</v>
      </c>
      <c r="J1088" s="22">
        <v>300000</v>
      </c>
      <c r="K1088" s="22">
        <f t="shared" si="600"/>
        <v>0</v>
      </c>
      <c r="L1088" s="22"/>
      <c r="M1088" s="22"/>
      <c r="N1088" s="21"/>
      <c r="O1088" s="22"/>
      <c r="Q1088" s="5" t="s">
        <v>160</v>
      </c>
      <c r="R1088" s="33">
        <f t="shared" si="602"/>
        <v>0</v>
      </c>
      <c r="S1088" s="36">
        <f t="shared" si="575"/>
        <v>0</v>
      </c>
    </row>
    <row r="1089" spans="1:19" ht="19.5" hidden="1" thickTop="1" thickBot="1" x14ac:dyDescent="0.3">
      <c r="A1089" s="3" t="str">
        <f t="shared" si="574"/>
        <v>b</v>
      </c>
      <c r="B1089" s="1" t="s">
        <v>1</v>
      </c>
      <c r="C1089" s="7" t="s">
        <v>5</v>
      </c>
      <c r="D1089" s="16">
        <v>0</v>
      </c>
      <c r="E1089" s="16">
        <v>0</v>
      </c>
      <c r="F1089" s="22">
        <f t="shared" si="598"/>
        <v>0</v>
      </c>
      <c r="G1089" s="22"/>
      <c r="H1089" s="22"/>
      <c r="I1089" s="21"/>
      <c r="J1089" s="22"/>
      <c r="K1089" s="22">
        <f t="shared" si="600"/>
        <v>0</v>
      </c>
      <c r="L1089" s="22"/>
      <c r="M1089" s="22"/>
      <c r="N1089" s="21"/>
      <c r="O1089" s="22"/>
      <c r="Q1089" s="5" t="s">
        <v>160</v>
      </c>
      <c r="R1089" s="33">
        <f t="shared" si="602"/>
        <v>0</v>
      </c>
      <c r="S1089" s="36">
        <f t="shared" si="575"/>
        <v>0</v>
      </c>
    </row>
    <row r="1090" spans="1:19" ht="19.5" hidden="1" thickTop="1" thickBot="1" x14ac:dyDescent="0.3">
      <c r="A1090" s="3" t="str">
        <f t="shared" si="574"/>
        <v>b</v>
      </c>
      <c r="B1090" s="1" t="s">
        <v>1</v>
      </c>
      <c r="C1090" s="7" t="s">
        <v>6</v>
      </c>
      <c r="D1090" s="16">
        <v>0</v>
      </c>
      <c r="E1090" s="16">
        <v>0</v>
      </c>
      <c r="F1090" s="22">
        <f t="shared" si="598"/>
        <v>0</v>
      </c>
      <c r="G1090" s="22"/>
      <c r="H1090" s="22"/>
      <c r="I1090" s="21"/>
      <c r="J1090" s="22"/>
      <c r="K1090" s="22">
        <f t="shared" si="600"/>
        <v>0</v>
      </c>
      <c r="L1090" s="22"/>
      <c r="M1090" s="22"/>
      <c r="N1090" s="21"/>
      <c r="O1090" s="22"/>
      <c r="Q1090" s="5" t="s">
        <v>160</v>
      </c>
      <c r="R1090" s="33">
        <f t="shared" si="602"/>
        <v>0</v>
      </c>
      <c r="S1090" s="36">
        <f t="shared" si="575"/>
        <v>0</v>
      </c>
    </row>
    <row r="1091" spans="1:19" ht="19.5" hidden="1" thickTop="1" thickBot="1" x14ac:dyDescent="0.3">
      <c r="A1091" s="3" t="str">
        <f t="shared" si="574"/>
        <v>b</v>
      </c>
      <c r="B1091" s="1" t="s">
        <v>1</v>
      </c>
      <c r="C1091" s="7" t="s">
        <v>7</v>
      </c>
      <c r="D1091" s="16">
        <v>0</v>
      </c>
      <c r="E1091" s="16">
        <v>0</v>
      </c>
      <c r="F1091" s="22">
        <f t="shared" si="598"/>
        <v>0</v>
      </c>
      <c r="G1091" s="22"/>
      <c r="H1091" s="22"/>
      <c r="I1091" s="21"/>
      <c r="J1091" s="22"/>
      <c r="K1091" s="22">
        <f t="shared" si="600"/>
        <v>0</v>
      </c>
      <c r="L1091" s="22"/>
      <c r="M1091" s="22"/>
      <c r="N1091" s="21"/>
      <c r="O1091" s="22"/>
      <c r="Q1091" s="5" t="s">
        <v>160</v>
      </c>
      <c r="R1091" s="33">
        <f t="shared" si="602"/>
        <v>0</v>
      </c>
      <c r="S1091" s="36">
        <f t="shared" si="575"/>
        <v>0</v>
      </c>
    </row>
    <row r="1092" spans="1:19" ht="19.5" hidden="1" thickTop="1" thickBot="1" x14ac:dyDescent="0.3">
      <c r="A1092" s="3" t="str">
        <f t="shared" si="574"/>
        <v>b</v>
      </c>
      <c r="B1092" s="1" t="s">
        <v>1</v>
      </c>
      <c r="C1092" s="7" t="s">
        <v>8</v>
      </c>
      <c r="D1092" s="16">
        <v>0</v>
      </c>
      <c r="E1092" s="16">
        <v>0</v>
      </c>
      <c r="F1092" s="22">
        <f t="shared" si="598"/>
        <v>0</v>
      </c>
      <c r="G1092" s="22"/>
      <c r="H1092" s="22"/>
      <c r="I1092" s="21"/>
      <c r="J1092" s="22"/>
      <c r="K1092" s="22">
        <f t="shared" si="600"/>
        <v>0</v>
      </c>
      <c r="L1092" s="22"/>
      <c r="M1092" s="22"/>
      <c r="N1092" s="21"/>
      <c r="O1092" s="22"/>
      <c r="Q1092" s="5" t="s">
        <v>160</v>
      </c>
      <c r="R1092" s="33">
        <f t="shared" si="602"/>
        <v>0</v>
      </c>
      <c r="S1092" s="36">
        <f t="shared" si="575"/>
        <v>0</v>
      </c>
    </row>
    <row r="1093" spans="1:19" ht="19.5" hidden="1" thickTop="1" thickBot="1" x14ac:dyDescent="0.3">
      <c r="A1093" s="3" t="str">
        <f t="shared" ref="A1093:A1132" si="605">IF((D1093+F1093+G1093+H1093+J1093+I1093)&gt;0,"a","b")</f>
        <v>b</v>
      </c>
      <c r="B1093" s="1" t="s">
        <v>1</v>
      </c>
      <c r="C1093" s="7" t="s">
        <v>9</v>
      </c>
      <c r="D1093" s="16">
        <v>0</v>
      </c>
      <c r="E1093" s="16">
        <v>0</v>
      </c>
      <c r="F1093" s="22">
        <f t="shared" si="598"/>
        <v>0</v>
      </c>
      <c r="G1093" s="22"/>
      <c r="H1093" s="22"/>
      <c r="I1093" s="21"/>
      <c r="J1093" s="22"/>
      <c r="K1093" s="22">
        <f t="shared" si="600"/>
        <v>0</v>
      </c>
      <c r="L1093" s="22"/>
      <c r="M1093" s="22"/>
      <c r="N1093" s="21"/>
      <c r="O1093" s="22"/>
      <c r="Q1093" s="5" t="s">
        <v>160</v>
      </c>
      <c r="R1093" s="33">
        <f t="shared" si="602"/>
        <v>0</v>
      </c>
      <c r="S1093" s="36">
        <f t="shared" ref="S1093:S1132" si="606">E1093-K1093</f>
        <v>0</v>
      </c>
    </row>
    <row r="1094" spans="1:19" ht="19.5" hidden="1" thickTop="1" thickBot="1" x14ac:dyDescent="0.3">
      <c r="A1094" s="3" t="str">
        <f t="shared" si="605"/>
        <v>b</v>
      </c>
      <c r="B1094" s="1" t="s">
        <v>1</v>
      </c>
      <c r="C1094" s="7" t="s">
        <v>10</v>
      </c>
      <c r="D1094" s="16">
        <v>0</v>
      </c>
      <c r="E1094" s="16">
        <v>0</v>
      </c>
      <c r="F1094" s="22">
        <f t="shared" si="598"/>
        <v>0</v>
      </c>
      <c r="G1094" s="22"/>
      <c r="H1094" s="22"/>
      <c r="I1094" s="21"/>
      <c r="J1094" s="22"/>
      <c r="K1094" s="22">
        <f t="shared" si="600"/>
        <v>0</v>
      </c>
      <c r="L1094" s="22"/>
      <c r="M1094" s="22"/>
      <c r="N1094" s="21"/>
      <c r="O1094" s="22"/>
      <c r="Q1094" s="5" t="s">
        <v>160</v>
      </c>
      <c r="R1094" s="33">
        <f t="shared" si="602"/>
        <v>0</v>
      </c>
      <c r="S1094" s="36">
        <f t="shared" si="606"/>
        <v>0</v>
      </c>
    </row>
    <row r="1095" spans="1:19" ht="19.5" hidden="1" thickTop="1" thickBot="1" x14ac:dyDescent="0.3">
      <c r="A1095" s="3" t="str">
        <f t="shared" si="605"/>
        <v>b</v>
      </c>
      <c r="B1095" s="1" t="s">
        <v>1</v>
      </c>
      <c r="C1095" s="7" t="s">
        <v>11</v>
      </c>
      <c r="D1095" s="16">
        <v>0</v>
      </c>
      <c r="E1095" s="16">
        <v>0</v>
      </c>
      <c r="F1095" s="22">
        <f t="shared" si="598"/>
        <v>0</v>
      </c>
      <c r="G1095" s="22"/>
      <c r="H1095" s="22"/>
      <c r="I1095" s="21"/>
      <c r="J1095" s="22"/>
      <c r="K1095" s="22">
        <f t="shared" si="600"/>
        <v>0</v>
      </c>
      <c r="L1095" s="22"/>
      <c r="M1095" s="22"/>
      <c r="N1095" s="21"/>
      <c r="O1095" s="22"/>
      <c r="Q1095" s="5" t="s">
        <v>160</v>
      </c>
      <c r="R1095" s="33">
        <f t="shared" si="602"/>
        <v>0</v>
      </c>
      <c r="S1095" s="36">
        <f t="shared" si="606"/>
        <v>0</v>
      </c>
    </row>
    <row r="1096" spans="1:19" ht="19.5" hidden="1" thickTop="1" thickBot="1" x14ac:dyDescent="0.3">
      <c r="A1096" s="3" t="str">
        <f t="shared" si="605"/>
        <v>b</v>
      </c>
      <c r="B1096" s="1" t="s">
        <v>1</v>
      </c>
      <c r="C1096" s="7" t="s">
        <v>12</v>
      </c>
      <c r="D1096" s="16">
        <v>0</v>
      </c>
      <c r="E1096" s="16">
        <v>0</v>
      </c>
      <c r="F1096" s="22">
        <f t="shared" si="598"/>
        <v>0</v>
      </c>
      <c r="G1096" s="22"/>
      <c r="H1096" s="22"/>
      <c r="I1096" s="21"/>
      <c r="J1096" s="22"/>
      <c r="K1096" s="22">
        <f t="shared" si="600"/>
        <v>0</v>
      </c>
      <c r="L1096" s="22"/>
      <c r="M1096" s="22"/>
      <c r="N1096" s="21"/>
      <c r="O1096" s="22"/>
      <c r="Q1096" s="5" t="s">
        <v>160</v>
      </c>
      <c r="R1096" s="33">
        <f t="shared" si="602"/>
        <v>0</v>
      </c>
      <c r="S1096" s="36">
        <f t="shared" si="606"/>
        <v>0</v>
      </c>
    </row>
    <row r="1097" spans="1:19" ht="31.5" thickTop="1" thickBot="1" x14ac:dyDescent="0.3">
      <c r="A1097" s="3" t="str">
        <f t="shared" si="605"/>
        <v>a</v>
      </c>
      <c r="B1097" s="8" t="s">
        <v>217</v>
      </c>
      <c r="C1097" s="9" t="s">
        <v>218</v>
      </c>
      <c r="D1097" s="14">
        <f>D1098+D1106+D1107+D1108</f>
        <v>676000</v>
      </c>
      <c r="E1097" s="14">
        <f>E1098+E1106+E1107+E1108</f>
        <v>0</v>
      </c>
      <c r="F1097" s="19">
        <f t="shared" si="598"/>
        <v>676000</v>
      </c>
      <c r="G1097" s="19">
        <f t="shared" ref="G1097:J1097" si="607">G1098+G1106+G1107+G1108</f>
        <v>215200</v>
      </c>
      <c r="H1097" s="19">
        <f t="shared" si="607"/>
        <v>187200</v>
      </c>
      <c r="I1097" s="19">
        <f t="shared" si="607"/>
        <v>144300</v>
      </c>
      <c r="J1097" s="19">
        <f t="shared" si="607"/>
        <v>129300</v>
      </c>
      <c r="K1097" s="19">
        <f t="shared" si="600"/>
        <v>0</v>
      </c>
      <c r="L1097" s="19">
        <f t="shared" ref="L1097:O1097" si="608">L1098+L1106+L1107+L1108</f>
        <v>0</v>
      </c>
      <c r="M1097" s="19">
        <f t="shared" si="608"/>
        <v>0</v>
      </c>
      <c r="N1097" s="19">
        <f t="shared" si="608"/>
        <v>0</v>
      </c>
      <c r="O1097" s="19">
        <f t="shared" si="608"/>
        <v>0</v>
      </c>
      <c r="P1097" s="5" t="s">
        <v>159</v>
      </c>
      <c r="Q1097" s="5" t="s">
        <v>163</v>
      </c>
      <c r="R1097" s="33">
        <f t="shared" si="602"/>
        <v>0</v>
      </c>
      <c r="S1097" s="36">
        <f t="shared" si="606"/>
        <v>0</v>
      </c>
    </row>
    <row r="1098" spans="1:19" ht="19.5" thickTop="1" thickBot="1" x14ac:dyDescent="0.3">
      <c r="A1098" s="3" t="str">
        <f t="shared" si="605"/>
        <v>a</v>
      </c>
      <c r="B1098" s="1" t="s">
        <v>1</v>
      </c>
      <c r="C1098" s="7" t="s">
        <v>2</v>
      </c>
      <c r="D1098" s="15">
        <f>D1099+D1100+D1101+D1102+D1103+D1104+D1105</f>
        <v>676000</v>
      </c>
      <c r="E1098" s="15">
        <f>E1099+E1100+E1101+E1102+E1103+E1104+E1105</f>
        <v>0</v>
      </c>
      <c r="F1098" s="20">
        <f t="shared" si="598"/>
        <v>676000</v>
      </c>
      <c r="G1098" s="20">
        <f t="shared" ref="G1098:J1098" si="609">G1099+G1100+G1101+G1102+G1103+G1104+G1105</f>
        <v>215200</v>
      </c>
      <c r="H1098" s="20">
        <f t="shared" si="609"/>
        <v>187200</v>
      </c>
      <c r="I1098" s="20">
        <f t="shared" si="609"/>
        <v>144300</v>
      </c>
      <c r="J1098" s="20">
        <f t="shared" si="609"/>
        <v>129300</v>
      </c>
      <c r="K1098" s="20">
        <f t="shared" si="600"/>
        <v>0</v>
      </c>
      <c r="L1098" s="20">
        <f t="shared" ref="L1098:O1098" si="610">L1099+L1100+L1101+L1102+L1103+L1104+L1105</f>
        <v>0</v>
      </c>
      <c r="M1098" s="20">
        <f t="shared" si="610"/>
        <v>0</v>
      </c>
      <c r="N1098" s="20">
        <f t="shared" si="610"/>
        <v>0</v>
      </c>
      <c r="O1098" s="20">
        <f t="shared" si="610"/>
        <v>0</v>
      </c>
      <c r="P1098" s="5" t="s">
        <v>159</v>
      </c>
      <c r="Q1098" s="5" t="s">
        <v>163</v>
      </c>
      <c r="R1098" s="33">
        <f t="shared" si="602"/>
        <v>0</v>
      </c>
      <c r="S1098" s="36">
        <f t="shared" si="606"/>
        <v>0</v>
      </c>
    </row>
    <row r="1099" spans="1:19" ht="19.5" hidden="1" thickTop="1" thickBot="1" x14ac:dyDescent="0.3">
      <c r="A1099" s="3" t="str">
        <f t="shared" si="605"/>
        <v>b</v>
      </c>
      <c r="B1099" s="1" t="s">
        <v>1</v>
      </c>
      <c r="C1099" s="7" t="s">
        <v>3</v>
      </c>
      <c r="D1099" s="16">
        <v>0</v>
      </c>
      <c r="E1099" s="16">
        <v>0</v>
      </c>
      <c r="F1099" s="22">
        <f t="shared" si="598"/>
        <v>0</v>
      </c>
      <c r="G1099" s="22"/>
      <c r="H1099" s="22"/>
      <c r="I1099" s="21"/>
      <c r="J1099" s="22"/>
      <c r="K1099" s="22">
        <f t="shared" si="600"/>
        <v>0</v>
      </c>
      <c r="L1099" s="22"/>
      <c r="M1099" s="22"/>
      <c r="N1099" s="21"/>
      <c r="O1099" s="22"/>
      <c r="Q1099" s="5" t="s">
        <v>163</v>
      </c>
      <c r="R1099" s="33">
        <f t="shared" si="602"/>
        <v>0</v>
      </c>
      <c r="S1099" s="36">
        <f t="shared" si="606"/>
        <v>0</v>
      </c>
    </row>
    <row r="1100" spans="1:19" ht="19.5" thickTop="1" thickBot="1" x14ac:dyDescent="0.3">
      <c r="A1100" s="3" t="str">
        <f t="shared" si="605"/>
        <v>a</v>
      </c>
      <c r="B1100" s="1" t="s">
        <v>1</v>
      </c>
      <c r="C1100" s="7" t="s">
        <v>4</v>
      </c>
      <c r="D1100" s="16">
        <v>676000</v>
      </c>
      <c r="E1100" s="16">
        <v>0</v>
      </c>
      <c r="F1100" s="22">
        <f t="shared" si="598"/>
        <v>676000</v>
      </c>
      <c r="G1100" s="22">
        <v>215200</v>
      </c>
      <c r="H1100" s="22">
        <v>187200</v>
      </c>
      <c r="I1100" s="21">
        <v>144300</v>
      </c>
      <c r="J1100" s="22">
        <v>129300</v>
      </c>
      <c r="K1100" s="22">
        <f t="shared" si="600"/>
        <v>0</v>
      </c>
      <c r="L1100" s="22"/>
      <c r="M1100" s="22"/>
      <c r="N1100" s="21"/>
      <c r="O1100" s="22"/>
      <c r="Q1100" s="5" t="s">
        <v>163</v>
      </c>
      <c r="R1100" s="33">
        <f t="shared" si="602"/>
        <v>0</v>
      </c>
      <c r="S1100" s="36">
        <f t="shared" si="606"/>
        <v>0</v>
      </c>
    </row>
    <row r="1101" spans="1:19" ht="19.5" hidden="1" thickTop="1" thickBot="1" x14ac:dyDescent="0.3">
      <c r="A1101" s="3" t="str">
        <f t="shared" si="605"/>
        <v>b</v>
      </c>
      <c r="B1101" s="1" t="s">
        <v>1</v>
      </c>
      <c r="C1101" s="7" t="s">
        <v>5</v>
      </c>
      <c r="D1101" s="16">
        <v>0</v>
      </c>
      <c r="E1101" s="16">
        <v>0</v>
      </c>
      <c r="F1101" s="22">
        <f t="shared" si="598"/>
        <v>0</v>
      </c>
      <c r="G1101" s="22"/>
      <c r="H1101" s="22"/>
      <c r="I1101" s="21"/>
      <c r="J1101" s="22"/>
      <c r="K1101" s="22">
        <f t="shared" si="600"/>
        <v>0</v>
      </c>
      <c r="L1101" s="22"/>
      <c r="M1101" s="22"/>
      <c r="N1101" s="21"/>
      <c r="O1101" s="22"/>
      <c r="Q1101" s="5" t="s">
        <v>163</v>
      </c>
      <c r="R1101" s="33">
        <f t="shared" si="602"/>
        <v>0</v>
      </c>
      <c r="S1101" s="36">
        <f t="shared" si="606"/>
        <v>0</v>
      </c>
    </row>
    <row r="1102" spans="1:19" ht="19.5" hidden="1" thickTop="1" thickBot="1" x14ac:dyDescent="0.3">
      <c r="A1102" s="3" t="str">
        <f t="shared" si="605"/>
        <v>b</v>
      </c>
      <c r="B1102" s="1" t="s">
        <v>1</v>
      </c>
      <c r="C1102" s="7" t="s">
        <v>6</v>
      </c>
      <c r="D1102" s="16">
        <v>0</v>
      </c>
      <c r="E1102" s="16">
        <v>0</v>
      </c>
      <c r="F1102" s="22">
        <f t="shared" si="598"/>
        <v>0</v>
      </c>
      <c r="G1102" s="22"/>
      <c r="H1102" s="22"/>
      <c r="I1102" s="21"/>
      <c r="J1102" s="22"/>
      <c r="K1102" s="22">
        <f t="shared" si="600"/>
        <v>0</v>
      </c>
      <c r="L1102" s="22"/>
      <c r="M1102" s="22"/>
      <c r="N1102" s="21"/>
      <c r="O1102" s="22"/>
      <c r="Q1102" s="5" t="s">
        <v>163</v>
      </c>
      <c r="R1102" s="33">
        <f t="shared" si="602"/>
        <v>0</v>
      </c>
      <c r="S1102" s="36">
        <f t="shared" si="606"/>
        <v>0</v>
      </c>
    </row>
    <row r="1103" spans="1:19" ht="19.5" hidden="1" thickTop="1" thickBot="1" x14ac:dyDescent="0.3">
      <c r="A1103" s="3" t="str">
        <f t="shared" si="605"/>
        <v>b</v>
      </c>
      <c r="B1103" s="1" t="s">
        <v>1</v>
      </c>
      <c r="C1103" s="7" t="s">
        <v>7</v>
      </c>
      <c r="D1103" s="16">
        <v>0</v>
      </c>
      <c r="E1103" s="16">
        <v>0</v>
      </c>
      <c r="F1103" s="22">
        <f t="shared" si="598"/>
        <v>0</v>
      </c>
      <c r="G1103" s="22"/>
      <c r="H1103" s="22"/>
      <c r="I1103" s="21"/>
      <c r="J1103" s="22"/>
      <c r="K1103" s="22">
        <f t="shared" si="600"/>
        <v>0</v>
      </c>
      <c r="L1103" s="22"/>
      <c r="M1103" s="22"/>
      <c r="N1103" s="21"/>
      <c r="O1103" s="22"/>
      <c r="Q1103" s="5" t="s">
        <v>163</v>
      </c>
      <c r="R1103" s="33">
        <f t="shared" si="602"/>
        <v>0</v>
      </c>
      <c r="S1103" s="36">
        <f t="shared" si="606"/>
        <v>0</v>
      </c>
    </row>
    <row r="1104" spans="1:19" ht="19.5" hidden="1" thickTop="1" thickBot="1" x14ac:dyDescent="0.3">
      <c r="A1104" s="3" t="str">
        <f t="shared" si="605"/>
        <v>b</v>
      </c>
      <c r="B1104" s="1" t="s">
        <v>1</v>
      </c>
      <c r="C1104" s="7" t="s">
        <v>8</v>
      </c>
      <c r="D1104" s="16">
        <v>0</v>
      </c>
      <c r="E1104" s="16">
        <v>0</v>
      </c>
      <c r="F1104" s="22">
        <f t="shared" si="598"/>
        <v>0</v>
      </c>
      <c r="G1104" s="22"/>
      <c r="H1104" s="22"/>
      <c r="I1104" s="21"/>
      <c r="J1104" s="22"/>
      <c r="K1104" s="22">
        <f t="shared" si="600"/>
        <v>0</v>
      </c>
      <c r="L1104" s="22"/>
      <c r="M1104" s="22"/>
      <c r="N1104" s="21"/>
      <c r="O1104" s="22"/>
      <c r="Q1104" s="5" t="s">
        <v>163</v>
      </c>
      <c r="R1104" s="33">
        <f t="shared" si="602"/>
        <v>0</v>
      </c>
      <c r="S1104" s="36">
        <f t="shared" si="606"/>
        <v>0</v>
      </c>
    </row>
    <row r="1105" spans="1:19" ht="19.5" hidden="1" thickTop="1" thickBot="1" x14ac:dyDescent="0.3">
      <c r="A1105" s="3" t="str">
        <f t="shared" si="605"/>
        <v>b</v>
      </c>
      <c r="B1105" s="1" t="s">
        <v>1</v>
      </c>
      <c r="C1105" s="7" t="s">
        <v>9</v>
      </c>
      <c r="D1105" s="16">
        <v>0</v>
      </c>
      <c r="E1105" s="16">
        <v>0</v>
      </c>
      <c r="F1105" s="22">
        <f t="shared" si="598"/>
        <v>0</v>
      </c>
      <c r="G1105" s="22"/>
      <c r="H1105" s="22"/>
      <c r="I1105" s="21"/>
      <c r="J1105" s="22"/>
      <c r="K1105" s="22">
        <f t="shared" si="600"/>
        <v>0</v>
      </c>
      <c r="L1105" s="22"/>
      <c r="M1105" s="22"/>
      <c r="N1105" s="21"/>
      <c r="O1105" s="22"/>
      <c r="Q1105" s="5" t="s">
        <v>163</v>
      </c>
      <c r="R1105" s="33">
        <f t="shared" si="602"/>
        <v>0</v>
      </c>
      <c r="S1105" s="36">
        <f t="shared" si="606"/>
        <v>0</v>
      </c>
    </row>
    <row r="1106" spans="1:19" ht="19.5" hidden="1" thickTop="1" thickBot="1" x14ac:dyDescent="0.3">
      <c r="A1106" s="3" t="str">
        <f t="shared" si="605"/>
        <v>b</v>
      </c>
      <c r="B1106" s="1" t="s">
        <v>1</v>
      </c>
      <c r="C1106" s="7" t="s">
        <v>10</v>
      </c>
      <c r="D1106" s="16">
        <v>0</v>
      </c>
      <c r="E1106" s="16">
        <v>0</v>
      </c>
      <c r="F1106" s="22">
        <f t="shared" si="598"/>
        <v>0</v>
      </c>
      <c r="G1106" s="22"/>
      <c r="H1106" s="22"/>
      <c r="I1106" s="21"/>
      <c r="J1106" s="22"/>
      <c r="K1106" s="22">
        <f t="shared" si="600"/>
        <v>0</v>
      </c>
      <c r="L1106" s="22"/>
      <c r="M1106" s="22"/>
      <c r="N1106" s="21"/>
      <c r="O1106" s="22"/>
      <c r="Q1106" s="5" t="s">
        <v>163</v>
      </c>
      <c r="R1106" s="33">
        <f t="shared" si="602"/>
        <v>0</v>
      </c>
      <c r="S1106" s="36">
        <f t="shared" si="606"/>
        <v>0</v>
      </c>
    </row>
    <row r="1107" spans="1:19" ht="19.5" hidden="1" thickTop="1" thickBot="1" x14ac:dyDescent="0.3">
      <c r="A1107" s="3" t="str">
        <f t="shared" si="605"/>
        <v>b</v>
      </c>
      <c r="B1107" s="1" t="s">
        <v>1</v>
      </c>
      <c r="C1107" s="7" t="s">
        <v>11</v>
      </c>
      <c r="D1107" s="16">
        <v>0</v>
      </c>
      <c r="E1107" s="16">
        <v>0</v>
      </c>
      <c r="F1107" s="22">
        <f t="shared" si="598"/>
        <v>0</v>
      </c>
      <c r="G1107" s="22"/>
      <c r="H1107" s="22"/>
      <c r="I1107" s="21"/>
      <c r="J1107" s="22"/>
      <c r="K1107" s="22">
        <f t="shared" si="600"/>
        <v>0</v>
      </c>
      <c r="L1107" s="22"/>
      <c r="M1107" s="22"/>
      <c r="N1107" s="21"/>
      <c r="O1107" s="22"/>
      <c r="Q1107" s="5" t="s">
        <v>163</v>
      </c>
      <c r="R1107" s="33">
        <f t="shared" si="602"/>
        <v>0</v>
      </c>
      <c r="S1107" s="36">
        <f t="shared" si="606"/>
        <v>0</v>
      </c>
    </row>
    <row r="1108" spans="1:19" ht="19.5" hidden="1" thickTop="1" thickBot="1" x14ac:dyDescent="0.3">
      <c r="A1108" s="3" t="str">
        <f t="shared" si="605"/>
        <v>b</v>
      </c>
      <c r="B1108" s="1" t="s">
        <v>1</v>
      </c>
      <c r="C1108" s="7" t="s">
        <v>12</v>
      </c>
      <c r="D1108" s="16">
        <v>0</v>
      </c>
      <c r="E1108" s="16">
        <v>0</v>
      </c>
      <c r="F1108" s="22">
        <f t="shared" si="598"/>
        <v>0</v>
      </c>
      <c r="G1108" s="22"/>
      <c r="H1108" s="22"/>
      <c r="I1108" s="21"/>
      <c r="J1108" s="22"/>
      <c r="K1108" s="22">
        <f t="shared" si="600"/>
        <v>0</v>
      </c>
      <c r="L1108" s="22"/>
      <c r="M1108" s="22"/>
      <c r="N1108" s="21"/>
      <c r="O1108" s="22"/>
      <c r="Q1108" s="5" t="s">
        <v>163</v>
      </c>
      <c r="R1108" s="33">
        <f t="shared" si="602"/>
        <v>0</v>
      </c>
      <c r="S1108" s="36">
        <f t="shared" si="606"/>
        <v>0</v>
      </c>
    </row>
    <row r="1109" spans="1:19" ht="31.5" thickTop="1" thickBot="1" x14ac:dyDescent="0.3">
      <c r="A1109" s="3" t="str">
        <f t="shared" si="605"/>
        <v>a</v>
      </c>
      <c r="B1109" s="8" t="s">
        <v>219</v>
      </c>
      <c r="C1109" s="9" t="s">
        <v>220</v>
      </c>
      <c r="D1109" s="14">
        <f>D1110+D1118+D1119+D1120</f>
        <v>550000</v>
      </c>
      <c r="E1109" s="14">
        <f>E1110+E1118+E1119+E1120</f>
        <v>0</v>
      </c>
      <c r="F1109" s="19">
        <f t="shared" si="598"/>
        <v>550000</v>
      </c>
      <c r="G1109" s="19">
        <f t="shared" ref="G1109:J1109" si="611">G1110+G1118+G1119+G1120</f>
        <v>137500</v>
      </c>
      <c r="H1109" s="19">
        <f t="shared" si="611"/>
        <v>137500</v>
      </c>
      <c r="I1109" s="19">
        <f t="shared" si="611"/>
        <v>137500</v>
      </c>
      <c r="J1109" s="19">
        <f t="shared" si="611"/>
        <v>137500</v>
      </c>
      <c r="K1109" s="19">
        <f t="shared" si="600"/>
        <v>0</v>
      </c>
      <c r="L1109" s="19">
        <f t="shared" ref="L1109:O1109" si="612">L1110+L1118+L1119+L1120</f>
        <v>0</v>
      </c>
      <c r="M1109" s="19">
        <f t="shared" si="612"/>
        <v>0</v>
      </c>
      <c r="N1109" s="19">
        <f t="shared" si="612"/>
        <v>0</v>
      </c>
      <c r="O1109" s="19">
        <f t="shared" si="612"/>
        <v>0</v>
      </c>
      <c r="P1109" s="5" t="s">
        <v>159</v>
      </c>
      <c r="Q1109" s="5" t="s">
        <v>160</v>
      </c>
      <c r="R1109" s="33">
        <f t="shared" si="602"/>
        <v>0</v>
      </c>
      <c r="S1109" s="36">
        <f t="shared" si="606"/>
        <v>0</v>
      </c>
    </row>
    <row r="1110" spans="1:19" ht="19.5" thickTop="1" thickBot="1" x14ac:dyDescent="0.3">
      <c r="A1110" s="3" t="str">
        <f t="shared" si="605"/>
        <v>a</v>
      </c>
      <c r="B1110" s="1" t="s">
        <v>1</v>
      </c>
      <c r="C1110" s="7" t="s">
        <v>2</v>
      </c>
      <c r="D1110" s="15">
        <f>D1111+D1112+D1113+D1114+D1115+D1116+D1117</f>
        <v>550000</v>
      </c>
      <c r="E1110" s="15">
        <f>E1111+E1112+E1113+E1114+E1115+E1116+E1117</f>
        <v>0</v>
      </c>
      <c r="F1110" s="20">
        <f t="shared" si="598"/>
        <v>550000</v>
      </c>
      <c r="G1110" s="20">
        <f t="shared" ref="G1110:J1110" si="613">G1111+G1112+G1113+G1114+G1115+G1116+G1117</f>
        <v>137500</v>
      </c>
      <c r="H1110" s="20">
        <f t="shared" si="613"/>
        <v>137500</v>
      </c>
      <c r="I1110" s="20">
        <f t="shared" si="613"/>
        <v>137500</v>
      </c>
      <c r="J1110" s="20">
        <f t="shared" si="613"/>
        <v>137500</v>
      </c>
      <c r="K1110" s="20">
        <f t="shared" si="600"/>
        <v>0</v>
      </c>
      <c r="L1110" s="20">
        <f t="shared" ref="L1110:O1110" si="614">L1111+L1112+L1113+L1114+L1115+L1116+L1117</f>
        <v>0</v>
      </c>
      <c r="M1110" s="20">
        <f t="shared" si="614"/>
        <v>0</v>
      </c>
      <c r="N1110" s="20">
        <f t="shared" si="614"/>
        <v>0</v>
      </c>
      <c r="O1110" s="20">
        <f t="shared" si="614"/>
        <v>0</v>
      </c>
      <c r="P1110" s="5" t="s">
        <v>159</v>
      </c>
      <c r="Q1110" s="5" t="s">
        <v>160</v>
      </c>
      <c r="R1110" s="33">
        <f t="shared" si="602"/>
        <v>0</v>
      </c>
      <c r="S1110" s="36">
        <f t="shared" si="606"/>
        <v>0</v>
      </c>
    </row>
    <row r="1111" spans="1:19" ht="19.5" hidden="1" thickTop="1" thickBot="1" x14ac:dyDescent="0.3">
      <c r="A1111" s="3" t="str">
        <f t="shared" si="605"/>
        <v>b</v>
      </c>
      <c r="B1111" s="1" t="s">
        <v>1</v>
      </c>
      <c r="C1111" s="7" t="s">
        <v>3</v>
      </c>
      <c r="D1111" s="16">
        <v>0</v>
      </c>
      <c r="E1111" s="16">
        <v>0</v>
      </c>
      <c r="F1111" s="22">
        <f t="shared" si="598"/>
        <v>0</v>
      </c>
      <c r="G1111" s="22"/>
      <c r="H1111" s="22"/>
      <c r="I1111" s="21"/>
      <c r="J1111" s="22"/>
      <c r="K1111" s="22">
        <f t="shared" si="600"/>
        <v>0</v>
      </c>
      <c r="L1111" s="22"/>
      <c r="M1111" s="22"/>
      <c r="N1111" s="21"/>
      <c r="O1111" s="22"/>
      <c r="Q1111" s="5" t="s">
        <v>160</v>
      </c>
      <c r="R1111" s="33">
        <f t="shared" si="602"/>
        <v>0</v>
      </c>
      <c r="S1111" s="36">
        <f t="shared" si="606"/>
        <v>0</v>
      </c>
    </row>
    <row r="1112" spans="1:19" ht="19.5" thickTop="1" thickBot="1" x14ac:dyDescent="0.3">
      <c r="A1112" s="3" t="str">
        <f t="shared" si="605"/>
        <v>a</v>
      </c>
      <c r="B1112" s="1" t="s">
        <v>1</v>
      </c>
      <c r="C1112" s="7" t="s">
        <v>4</v>
      </c>
      <c r="D1112" s="16">
        <v>550000</v>
      </c>
      <c r="E1112" s="16">
        <v>0</v>
      </c>
      <c r="F1112" s="22">
        <f t="shared" si="598"/>
        <v>550000</v>
      </c>
      <c r="G1112" s="22">
        <v>137500</v>
      </c>
      <c r="H1112" s="22">
        <v>137500</v>
      </c>
      <c r="I1112" s="22">
        <v>137500</v>
      </c>
      <c r="J1112" s="22">
        <v>137500</v>
      </c>
      <c r="K1112" s="22">
        <f t="shared" si="600"/>
        <v>0</v>
      </c>
      <c r="L1112" s="22"/>
      <c r="M1112" s="22"/>
      <c r="N1112" s="21"/>
      <c r="O1112" s="22"/>
      <c r="Q1112" s="5" t="s">
        <v>160</v>
      </c>
      <c r="R1112" s="33">
        <f t="shared" si="602"/>
        <v>0</v>
      </c>
      <c r="S1112" s="36">
        <f t="shared" si="606"/>
        <v>0</v>
      </c>
    </row>
    <row r="1113" spans="1:19" ht="19.5" hidden="1" thickTop="1" thickBot="1" x14ac:dyDescent="0.3">
      <c r="A1113" s="3" t="str">
        <f t="shared" si="605"/>
        <v>b</v>
      </c>
      <c r="B1113" s="1" t="s">
        <v>1</v>
      </c>
      <c r="C1113" s="7" t="s">
        <v>5</v>
      </c>
      <c r="D1113" s="16">
        <v>0</v>
      </c>
      <c r="E1113" s="16">
        <v>0</v>
      </c>
      <c r="F1113" s="22">
        <f t="shared" si="598"/>
        <v>0</v>
      </c>
      <c r="G1113" s="22"/>
      <c r="H1113" s="22"/>
      <c r="I1113" s="21"/>
      <c r="J1113" s="22"/>
      <c r="K1113" s="22">
        <f t="shared" si="600"/>
        <v>0</v>
      </c>
      <c r="L1113" s="22"/>
      <c r="M1113" s="22"/>
      <c r="N1113" s="21"/>
      <c r="O1113" s="22"/>
      <c r="Q1113" s="5" t="s">
        <v>160</v>
      </c>
      <c r="R1113" s="33">
        <f t="shared" si="602"/>
        <v>0</v>
      </c>
      <c r="S1113" s="36">
        <f t="shared" si="606"/>
        <v>0</v>
      </c>
    </row>
    <row r="1114" spans="1:19" ht="19.5" hidden="1" thickTop="1" thickBot="1" x14ac:dyDescent="0.3">
      <c r="A1114" s="3" t="str">
        <f t="shared" si="605"/>
        <v>b</v>
      </c>
      <c r="B1114" s="1" t="s">
        <v>1</v>
      </c>
      <c r="C1114" s="7" t="s">
        <v>6</v>
      </c>
      <c r="D1114" s="16">
        <v>0</v>
      </c>
      <c r="E1114" s="16">
        <v>0</v>
      </c>
      <c r="F1114" s="22">
        <f t="shared" si="598"/>
        <v>0</v>
      </c>
      <c r="G1114" s="22"/>
      <c r="H1114" s="22"/>
      <c r="I1114" s="21"/>
      <c r="J1114" s="22"/>
      <c r="K1114" s="22">
        <f t="shared" si="600"/>
        <v>0</v>
      </c>
      <c r="L1114" s="22"/>
      <c r="M1114" s="22"/>
      <c r="N1114" s="21"/>
      <c r="O1114" s="22"/>
      <c r="Q1114" s="5" t="s">
        <v>160</v>
      </c>
      <c r="R1114" s="33">
        <f t="shared" si="602"/>
        <v>0</v>
      </c>
      <c r="S1114" s="36">
        <f t="shared" si="606"/>
        <v>0</v>
      </c>
    </row>
    <row r="1115" spans="1:19" ht="19.5" hidden="1" thickTop="1" thickBot="1" x14ac:dyDescent="0.3">
      <c r="A1115" s="3" t="str">
        <f t="shared" si="605"/>
        <v>b</v>
      </c>
      <c r="B1115" s="1" t="s">
        <v>1</v>
      </c>
      <c r="C1115" s="7" t="s">
        <v>7</v>
      </c>
      <c r="D1115" s="16">
        <v>0</v>
      </c>
      <c r="E1115" s="16">
        <v>0</v>
      </c>
      <c r="F1115" s="22">
        <f t="shared" si="598"/>
        <v>0</v>
      </c>
      <c r="G1115" s="22"/>
      <c r="H1115" s="22"/>
      <c r="I1115" s="21"/>
      <c r="J1115" s="22"/>
      <c r="K1115" s="22">
        <f t="shared" si="600"/>
        <v>0</v>
      </c>
      <c r="L1115" s="22"/>
      <c r="M1115" s="22"/>
      <c r="N1115" s="21"/>
      <c r="O1115" s="22"/>
      <c r="Q1115" s="5" t="s">
        <v>160</v>
      </c>
      <c r="R1115" s="33">
        <f t="shared" si="602"/>
        <v>0</v>
      </c>
      <c r="S1115" s="36">
        <f t="shared" si="606"/>
        <v>0</v>
      </c>
    </row>
    <row r="1116" spans="1:19" ht="19.5" hidden="1" thickTop="1" thickBot="1" x14ac:dyDescent="0.3">
      <c r="A1116" s="3" t="str">
        <f t="shared" si="605"/>
        <v>b</v>
      </c>
      <c r="B1116" s="1" t="s">
        <v>1</v>
      </c>
      <c r="C1116" s="7" t="s">
        <v>8</v>
      </c>
      <c r="D1116" s="16">
        <v>0</v>
      </c>
      <c r="E1116" s="16">
        <v>0</v>
      </c>
      <c r="F1116" s="22">
        <f t="shared" si="598"/>
        <v>0</v>
      </c>
      <c r="G1116" s="22"/>
      <c r="H1116" s="22"/>
      <c r="I1116" s="21"/>
      <c r="J1116" s="22"/>
      <c r="K1116" s="22">
        <f t="shared" si="600"/>
        <v>0</v>
      </c>
      <c r="L1116" s="22"/>
      <c r="M1116" s="22"/>
      <c r="N1116" s="21"/>
      <c r="O1116" s="22"/>
      <c r="Q1116" s="5" t="s">
        <v>160</v>
      </c>
      <c r="R1116" s="33">
        <f t="shared" si="602"/>
        <v>0</v>
      </c>
      <c r="S1116" s="36">
        <f t="shared" si="606"/>
        <v>0</v>
      </c>
    </row>
    <row r="1117" spans="1:19" ht="19.5" hidden="1" thickTop="1" thickBot="1" x14ac:dyDescent="0.3">
      <c r="A1117" s="3" t="str">
        <f t="shared" si="605"/>
        <v>b</v>
      </c>
      <c r="B1117" s="1" t="s">
        <v>1</v>
      </c>
      <c r="C1117" s="7" t="s">
        <v>9</v>
      </c>
      <c r="D1117" s="16">
        <v>0</v>
      </c>
      <c r="E1117" s="16">
        <v>0</v>
      </c>
      <c r="F1117" s="22">
        <f t="shared" si="598"/>
        <v>0</v>
      </c>
      <c r="G1117" s="22"/>
      <c r="H1117" s="22"/>
      <c r="I1117" s="21"/>
      <c r="J1117" s="22"/>
      <c r="K1117" s="22">
        <f t="shared" si="600"/>
        <v>0</v>
      </c>
      <c r="L1117" s="22"/>
      <c r="M1117" s="22"/>
      <c r="N1117" s="21"/>
      <c r="O1117" s="22"/>
      <c r="Q1117" s="5" t="s">
        <v>160</v>
      </c>
      <c r="R1117" s="33">
        <f t="shared" si="602"/>
        <v>0</v>
      </c>
      <c r="S1117" s="36">
        <f t="shared" si="606"/>
        <v>0</v>
      </c>
    </row>
    <row r="1118" spans="1:19" ht="19.5" hidden="1" thickTop="1" thickBot="1" x14ac:dyDescent="0.3">
      <c r="A1118" s="3" t="str">
        <f t="shared" si="605"/>
        <v>b</v>
      </c>
      <c r="B1118" s="1" t="s">
        <v>1</v>
      </c>
      <c r="C1118" s="7" t="s">
        <v>10</v>
      </c>
      <c r="D1118" s="16">
        <v>0</v>
      </c>
      <c r="E1118" s="16">
        <v>0</v>
      </c>
      <c r="F1118" s="22">
        <f t="shared" si="598"/>
        <v>0</v>
      </c>
      <c r="G1118" s="22"/>
      <c r="H1118" s="22"/>
      <c r="I1118" s="21"/>
      <c r="J1118" s="22"/>
      <c r="K1118" s="22">
        <f t="shared" si="600"/>
        <v>0</v>
      </c>
      <c r="L1118" s="22"/>
      <c r="M1118" s="22"/>
      <c r="N1118" s="21"/>
      <c r="O1118" s="22"/>
      <c r="Q1118" s="5" t="s">
        <v>160</v>
      </c>
      <c r="R1118" s="33">
        <f t="shared" si="602"/>
        <v>0</v>
      </c>
      <c r="S1118" s="36">
        <f t="shared" si="606"/>
        <v>0</v>
      </c>
    </row>
    <row r="1119" spans="1:19" ht="19.5" hidden="1" thickTop="1" thickBot="1" x14ac:dyDescent="0.3">
      <c r="A1119" s="3" t="str">
        <f t="shared" si="605"/>
        <v>b</v>
      </c>
      <c r="B1119" s="1" t="s">
        <v>1</v>
      </c>
      <c r="C1119" s="7" t="s">
        <v>11</v>
      </c>
      <c r="D1119" s="16">
        <v>0</v>
      </c>
      <c r="E1119" s="16">
        <v>0</v>
      </c>
      <c r="F1119" s="22">
        <f t="shared" si="598"/>
        <v>0</v>
      </c>
      <c r="G1119" s="22"/>
      <c r="H1119" s="22"/>
      <c r="I1119" s="21"/>
      <c r="J1119" s="22"/>
      <c r="K1119" s="22">
        <f t="shared" si="600"/>
        <v>0</v>
      </c>
      <c r="L1119" s="22"/>
      <c r="M1119" s="22"/>
      <c r="N1119" s="21"/>
      <c r="O1119" s="22"/>
      <c r="Q1119" s="5" t="s">
        <v>160</v>
      </c>
      <c r="R1119" s="33">
        <f t="shared" si="602"/>
        <v>0</v>
      </c>
      <c r="S1119" s="36">
        <f t="shared" si="606"/>
        <v>0</v>
      </c>
    </row>
    <row r="1120" spans="1:19" ht="19.5" hidden="1" thickTop="1" thickBot="1" x14ac:dyDescent="0.3">
      <c r="A1120" s="3" t="str">
        <f t="shared" si="605"/>
        <v>b</v>
      </c>
      <c r="B1120" s="1" t="s">
        <v>1</v>
      </c>
      <c r="C1120" s="7" t="s">
        <v>12</v>
      </c>
      <c r="D1120" s="16">
        <v>0</v>
      </c>
      <c r="E1120" s="16">
        <v>0</v>
      </c>
      <c r="F1120" s="22">
        <f t="shared" si="598"/>
        <v>0</v>
      </c>
      <c r="G1120" s="22"/>
      <c r="H1120" s="22"/>
      <c r="I1120" s="21"/>
      <c r="J1120" s="22"/>
      <c r="K1120" s="22">
        <f t="shared" si="600"/>
        <v>0</v>
      </c>
      <c r="L1120" s="22"/>
      <c r="M1120" s="22"/>
      <c r="N1120" s="21"/>
      <c r="O1120" s="22"/>
      <c r="Q1120" s="5" t="s">
        <v>160</v>
      </c>
      <c r="R1120" s="33">
        <f t="shared" si="602"/>
        <v>0</v>
      </c>
      <c r="S1120" s="36">
        <f t="shared" si="606"/>
        <v>0</v>
      </c>
    </row>
    <row r="1121" spans="1:19" ht="61.5" thickTop="1" thickBot="1" x14ac:dyDescent="0.3">
      <c r="A1121" s="3" t="str">
        <f t="shared" si="605"/>
        <v>a</v>
      </c>
      <c r="B1121" s="1" t="s">
        <v>221</v>
      </c>
      <c r="C1121" s="9" t="s">
        <v>222</v>
      </c>
      <c r="D1121" s="14">
        <f>D1122+D1130+D1131+D1132</f>
        <v>2014000</v>
      </c>
      <c r="E1121" s="14">
        <f>E1122+E1130+E1131+E1132</f>
        <v>0</v>
      </c>
      <c r="F1121" s="19">
        <f t="shared" si="598"/>
        <v>2014000</v>
      </c>
      <c r="G1121" s="19">
        <f t="shared" ref="G1121:J1121" si="615">G1122+G1130+G1131+G1132</f>
        <v>302000</v>
      </c>
      <c r="H1121" s="19">
        <f t="shared" si="615"/>
        <v>705000</v>
      </c>
      <c r="I1121" s="19">
        <f t="shared" si="615"/>
        <v>302000</v>
      </c>
      <c r="J1121" s="19">
        <f t="shared" si="615"/>
        <v>705000</v>
      </c>
      <c r="K1121" s="19">
        <f t="shared" si="600"/>
        <v>0</v>
      </c>
      <c r="L1121" s="19">
        <f t="shared" ref="L1121:O1121" si="616">L1122+L1130+L1131+L1132</f>
        <v>0</v>
      </c>
      <c r="M1121" s="19">
        <f t="shared" si="616"/>
        <v>0</v>
      </c>
      <c r="N1121" s="19">
        <f t="shared" si="616"/>
        <v>0</v>
      </c>
      <c r="O1121" s="19">
        <f t="shared" si="616"/>
        <v>0</v>
      </c>
      <c r="P1121" s="5" t="s">
        <v>159</v>
      </c>
      <c r="Q1121" s="5" t="s">
        <v>163</v>
      </c>
      <c r="R1121" s="33">
        <f t="shared" si="602"/>
        <v>0</v>
      </c>
      <c r="S1121" s="36">
        <f t="shared" si="606"/>
        <v>0</v>
      </c>
    </row>
    <row r="1122" spans="1:19" ht="19.5" thickTop="1" thickBot="1" x14ac:dyDescent="0.3">
      <c r="A1122" s="3" t="str">
        <f t="shared" si="605"/>
        <v>a</v>
      </c>
      <c r="B1122" s="1" t="s">
        <v>1</v>
      </c>
      <c r="C1122" s="7" t="s">
        <v>2</v>
      </c>
      <c r="D1122" s="15">
        <f>D1123+D1124+D1125+D1126+D1127+D1128+D1129</f>
        <v>2014000</v>
      </c>
      <c r="E1122" s="15">
        <f>E1123+E1124+E1125+E1126+E1127+E1128+E1129</f>
        <v>0</v>
      </c>
      <c r="F1122" s="20">
        <f t="shared" si="598"/>
        <v>2014000</v>
      </c>
      <c r="G1122" s="20">
        <f t="shared" ref="G1122:J1122" si="617">G1123+G1124+G1125+G1126+G1127+G1128+G1129</f>
        <v>302000</v>
      </c>
      <c r="H1122" s="20">
        <f t="shared" si="617"/>
        <v>705000</v>
      </c>
      <c r="I1122" s="20">
        <f t="shared" si="617"/>
        <v>302000</v>
      </c>
      <c r="J1122" s="20">
        <f t="shared" si="617"/>
        <v>705000</v>
      </c>
      <c r="K1122" s="20">
        <f t="shared" si="600"/>
        <v>0</v>
      </c>
      <c r="L1122" s="20">
        <f t="shared" ref="L1122:O1122" si="618">L1123+L1124+L1125+L1126+L1127+L1128+L1129</f>
        <v>0</v>
      </c>
      <c r="M1122" s="20">
        <f t="shared" si="618"/>
        <v>0</v>
      </c>
      <c r="N1122" s="20">
        <f t="shared" si="618"/>
        <v>0</v>
      </c>
      <c r="O1122" s="20">
        <f t="shared" si="618"/>
        <v>0</v>
      </c>
      <c r="P1122" s="5" t="s">
        <v>159</v>
      </c>
      <c r="Q1122" s="5" t="s">
        <v>163</v>
      </c>
      <c r="R1122" s="33">
        <f t="shared" si="602"/>
        <v>0</v>
      </c>
      <c r="S1122" s="36">
        <f t="shared" si="606"/>
        <v>0</v>
      </c>
    </row>
    <row r="1123" spans="1:19" ht="19.5" hidden="1" thickTop="1" thickBot="1" x14ac:dyDescent="0.3">
      <c r="A1123" s="3" t="str">
        <f t="shared" si="605"/>
        <v>b</v>
      </c>
      <c r="B1123" s="1" t="s">
        <v>1</v>
      </c>
      <c r="C1123" s="7" t="s">
        <v>3</v>
      </c>
      <c r="D1123" s="16">
        <v>0</v>
      </c>
      <c r="E1123" s="16">
        <v>0</v>
      </c>
      <c r="F1123" s="22">
        <f t="shared" si="598"/>
        <v>0</v>
      </c>
      <c r="G1123" s="22"/>
      <c r="H1123" s="22"/>
      <c r="I1123" s="21"/>
      <c r="J1123" s="22"/>
      <c r="K1123" s="22">
        <f t="shared" si="600"/>
        <v>0</v>
      </c>
      <c r="L1123" s="22"/>
      <c r="M1123" s="22"/>
      <c r="N1123" s="21"/>
      <c r="O1123" s="22"/>
      <c r="Q1123" s="5" t="s">
        <v>163</v>
      </c>
      <c r="R1123" s="33">
        <f t="shared" si="602"/>
        <v>0</v>
      </c>
      <c r="S1123" s="36">
        <f t="shared" si="606"/>
        <v>0</v>
      </c>
    </row>
    <row r="1124" spans="1:19" ht="19.5" thickTop="1" thickBot="1" x14ac:dyDescent="0.3">
      <c r="A1124" s="3" t="str">
        <f t="shared" si="605"/>
        <v>a</v>
      </c>
      <c r="B1124" s="1" t="s">
        <v>1</v>
      </c>
      <c r="C1124" s="7" t="s">
        <v>4</v>
      </c>
      <c r="D1124" s="16">
        <v>2014000</v>
      </c>
      <c r="E1124" s="16">
        <v>0</v>
      </c>
      <c r="F1124" s="22">
        <f t="shared" si="598"/>
        <v>2014000</v>
      </c>
      <c r="G1124" s="22">
        <v>302000</v>
      </c>
      <c r="H1124" s="22">
        <v>705000</v>
      </c>
      <c r="I1124" s="22">
        <v>302000</v>
      </c>
      <c r="J1124" s="22">
        <v>705000</v>
      </c>
      <c r="K1124" s="22">
        <f t="shared" si="600"/>
        <v>0</v>
      </c>
      <c r="L1124" s="22"/>
      <c r="M1124" s="22"/>
      <c r="N1124" s="21"/>
      <c r="O1124" s="22"/>
      <c r="Q1124" s="5" t="s">
        <v>163</v>
      </c>
      <c r="R1124" s="33">
        <f t="shared" si="602"/>
        <v>0</v>
      </c>
      <c r="S1124" s="36">
        <f t="shared" si="606"/>
        <v>0</v>
      </c>
    </row>
    <row r="1125" spans="1:19" ht="19.5" hidden="1" thickTop="1" thickBot="1" x14ac:dyDescent="0.3">
      <c r="A1125" s="3" t="str">
        <f t="shared" si="605"/>
        <v>b</v>
      </c>
      <c r="B1125" s="1" t="s">
        <v>1</v>
      </c>
      <c r="C1125" s="7" t="s">
        <v>5</v>
      </c>
      <c r="D1125" s="16">
        <v>0</v>
      </c>
      <c r="E1125" s="16">
        <v>0</v>
      </c>
      <c r="F1125" s="22">
        <f t="shared" si="598"/>
        <v>0</v>
      </c>
      <c r="G1125" s="22"/>
      <c r="H1125" s="22"/>
      <c r="I1125" s="21"/>
      <c r="J1125" s="22"/>
      <c r="K1125" s="22">
        <f t="shared" si="600"/>
        <v>0</v>
      </c>
      <c r="L1125" s="22"/>
      <c r="M1125" s="22"/>
      <c r="N1125" s="21"/>
      <c r="O1125" s="22"/>
      <c r="Q1125" s="5" t="s">
        <v>163</v>
      </c>
      <c r="R1125" s="33">
        <f t="shared" si="602"/>
        <v>0</v>
      </c>
      <c r="S1125" s="36">
        <f t="shared" si="606"/>
        <v>0</v>
      </c>
    </row>
    <row r="1126" spans="1:19" ht="19.5" hidden="1" thickTop="1" thickBot="1" x14ac:dyDescent="0.3">
      <c r="A1126" s="3" t="str">
        <f t="shared" si="605"/>
        <v>b</v>
      </c>
      <c r="B1126" s="1" t="s">
        <v>1</v>
      </c>
      <c r="C1126" s="7" t="s">
        <v>6</v>
      </c>
      <c r="D1126" s="16">
        <v>0</v>
      </c>
      <c r="E1126" s="16">
        <v>0</v>
      </c>
      <c r="F1126" s="22">
        <f t="shared" si="598"/>
        <v>0</v>
      </c>
      <c r="G1126" s="22"/>
      <c r="H1126" s="22"/>
      <c r="I1126" s="21"/>
      <c r="J1126" s="22"/>
      <c r="K1126" s="22">
        <f t="shared" si="600"/>
        <v>0</v>
      </c>
      <c r="L1126" s="22"/>
      <c r="M1126" s="22"/>
      <c r="N1126" s="21"/>
      <c r="O1126" s="22"/>
      <c r="Q1126" s="5" t="s">
        <v>163</v>
      </c>
      <c r="R1126" s="33">
        <f t="shared" si="602"/>
        <v>0</v>
      </c>
      <c r="S1126" s="36">
        <f t="shared" si="606"/>
        <v>0</v>
      </c>
    </row>
    <row r="1127" spans="1:19" ht="19.5" hidden="1" thickTop="1" thickBot="1" x14ac:dyDescent="0.3">
      <c r="A1127" s="3" t="str">
        <f t="shared" si="605"/>
        <v>b</v>
      </c>
      <c r="B1127" s="1" t="s">
        <v>1</v>
      </c>
      <c r="C1127" s="7" t="s">
        <v>7</v>
      </c>
      <c r="D1127" s="16">
        <v>0</v>
      </c>
      <c r="E1127" s="16">
        <v>0</v>
      </c>
      <c r="F1127" s="22">
        <f t="shared" si="598"/>
        <v>0</v>
      </c>
      <c r="G1127" s="22"/>
      <c r="H1127" s="22"/>
      <c r="I1127" s="21"/>
      <c r="J1127" s="22"/>
      <c r="K1127" s="22">
        <f t="shared" si="600"/>
        <v>0</v>
      </c>
      <c r="L1127" s="22"/>
      <c r="M1127" s="22"/>
      <c r="N1127" s="21"/>
      <c r="O1127" s="22"/>
      <c r="Q1127" s="5" t="s">
        <v>163</v>
      </c>
      <c r="R1127" s="33">
        <f t="shared" si="602"/>
        <v>0</v>
      </c>
      <c r="S1127" s="36">
        <f t="shared" si="606"/>
        <v>0</v>
      </c>
    </row>
    <row r="1128" spans="1:19" ht="19.5" hidden="1" thickTop="1" thickBot="1" x14ac:dyDescent="0.3">
      <c r="A1128" s="3" t="str">
        <f t="shared" si="605"/>
        <v>b</v>
      </c>
      <c r="B1128" s="1" t="s">
        <v>1</v>
      </c>
      <c r="C1128" s="7" t="s">
        <v>8</v>
      </c>
      <c r="D1128" s="16">
        <v>0</v>
      </c>
      <c r="E1128" s="16">
        <v>0</v>
      </c>
      <c r="F1128" s="22">
        <f t="shared" si="598"/>
        <v>0</v>
      </c>
      <c r="G1128" s="22"/>
      <c r="H1128" s="22"/>
      <c r="I1128" s="21"/>
      <c r="J1128" s="22"/>
      <c r="K1128" s="22">
        <f t="shared" si="600"/>
        <v>0</v>
      </c>
      <c r="L1128" s="22"/>
      <c r="M1128" s="22"/>
      <c r="N1128" s="21"/>
      <c r="O1128" s="22"/>
      <c r="Q1128" s="5" t="s">
        <v>163</v>
      </c>
      <c r="R1128" s="33">
        <f t="shared" si="602"/>
        <v>0</v>
      </c>
      <c r="S1128" s="36">
        <f t="shared" si="606"/>
        <v>0</v>
      </c>
    </row>
    <row r="1129" spans="1:19" ht="19.5" hidden="1" thickTop="1" thickBot="1" x14ac:dyDescent="0.3">
      <c r="A1129" s="3" t="str">
        <f t="shared" si="605"/>
        <v>b</v>
      </c>
      <c r="B1129" s="1" t="s">
        <v>1</v>
      </c>
      <c r="C1129" s="7" t="s">
        <v>9</v>
      </c>
      <c r="D1129" s="16">
        <v>0</v>
      </c>
      <c r="E1129" s="16">
        <v>0</v>
      </c>
      <c r="F1129" s="22">
        <f t="shared" si="598"/>
        <v>0</v>
      </c>
      <c r="G1129" s="22"/>
      <c r="H1129" s="22"/>
      <c r="I1129" s="21"/>
      <c r="J1129" s="22"/>
      <c r="K1129" s="22">
        <f t="shared" si="600"/>
        <v>0</v>
      </c>
      <c r="L1129" s="22"/>
      <c r="M1129" s="22"/>
      <c r="N1129" s="21"/>
      <c r="O1129" s="22"/>
      <c r="Q1129" s="5" t="s">
        <v>163</v>
      </c>
      <c r="R1129" s="33">
        <f t="shared" si="602"/>
        <v>0</v>
      </c>
      <c r="S1129" s="36">
        <f t="shared" si="606"/>
        <v>0</v>
      </c>
    </row>
    <row r="1130" spans="1:19" ht="19.5" hidden="1" thickTop="1" thickBot="1" x14ac:dyDescent="0.3">
      <c r="A1130" s="3" t="str">
        <f t="shared" si="605"/>
        <v>b</v>
      </c>
      <c r="B1130" s="1" t="s">
        <v>1</v>
      </c>
      <c r="C1130" s="7" t="s">
        <v>10</v>
      </c>
      <c r="D1130" s="16">
        <v>0</v>
      </c>
      <c r="E1130" s="16">
        <v>0</v>
      </c>
      <c r="F1130" s="22">
        <f t="shared" si="598"/>
        <v>0</v>
      </c>
      <c r="G1130" s="22"/>
      <c r="H1130" s="22"/>
      <c r="I1130" s="21"/>
      <c r="J1130" s="22"/>
      <c r="K1130" s="22">
        <f t="shared" si="600"/>
        <v>0</v>
      </c>
      <c r="L1130" s="22"/>
      <c r="M1130" s="22"/>
      <c r="N1130" s="21"/>
      <c r="O1130" s="22"/>
      <c r="Q1130" s="5" t="s">
        <v>163</v>
      </c>
      <c r="R1130" s="33">
        <f t="shared" si="602"/>
        <v>0</v>
      </c>
      <c r="S1130" s="36">
        <f t="shared" si="606"/>
        <v>0</v>
      </c>
    </row>
    <row r="1131" spans="1:19" ht="19.5" hidden="1" thickTop="1" thickBot="1" x14ac:dyDescent="0.3">
      <c r="A1131" s="3" t="str">
        <f t="shared" si="605"/>
        <v>b</v>
      </c>
      <c r="B1131" s="1" t="s">
        <v>1</v>
      </c>
      <c r="C1131" s="7" t="s">
        <v>11</v>
      </c>
      <c r="D1131" s="16">
        <v>0</v>
      </c>
      <c r="E1131" s="16">
        <v>0</v>
      </c>
      <c r="F1131" s="22">
        <f t="shared" si="598"/>
        <v>0</v>
      </c>
      <c r="G1131" s="22"/>
      <c r="H1131" s="22"/>
      <c r="I1131" s="21"/>
      <c r="J1131" s="22"/>
      <c r="K1131" s="22">
        <f t="shared" si="600"/>
        <v>0</v>
      </c>
      <c r="L1131" s="22"/>
      <c r="M1131" s="22"/>
      <c r="N1131" s="21"/>
      <c r="O1131" s="22"/>
      <c r="Q1131" s="5" t="s">
        <v>163</v>
      </c>
      <c r="R1131" s="33">
        <f t="shared" si="602"/>
        <v>0</v>
      </c>
      <c r="S1131" s="36">
        <f t="shared" si="606"/>
        <v>0</v>
      </c>
    </row>
    <row r="1132" spans="1:19" ht="19.5" hidden="1" thickTop="1" thickBot="1" x14ac:dyDescent="0.3">
      <c r="A1132" s="3" t="str">
        <f t="shared" si="605"/>
        <v>b</v>
      </c>
      <c r="B1132" s="1" t="s">
        <v>1</v>
      </c>
      <c r="C1132" s="7" t="s">
        <v>12</v>
      </c>
      <c r="D1132" s="16">
        <v>0</v>
      </c>
      <c r="E1132" s="16">
        <v>0</v>
      </c>
      <c r="F1132" s="22">
        <f t="shared" si="598"/>
        <v>0</v>
      </c>
      <c r="G1132" s="22"/>
      <c r="H1132" s="22"/>
      <c r="I1132" s="21"/>
      <c r="J1132" s="22"/>
      <c r="K1132" s="22">
        <f t="shared" si="600"/>
        <v>0</v>
      </c>
      <c r="L1132" s="22"/>
      <c r="M1132" s="22"/>
      <c r="N1132" s="21"/>
      <c r="O1132" s="22"/>
      <c r="Q1132" s="5" t="s">
        <v>163</v>
      </c>
      <c r="R1132" s="33">
        <f t="shared" si="602"/>
        <v>0</v>
      </c>
      <c r="S1132" s="36">
        <f t="shared" si="606"/>
        <v>0</v>
      </c>
    </row>
    <row r="1133" spans="1:19" ht="15.75" thickTop="1" x14ac:dyDescent="0.25"/>
  </sheetData>
  <autoFilter ref="A3:Q1132">
    <filterColumn colId="0">
      <filters>
        <filter val="a"/>
      </filters>
    </filterColumn>
  </autoFilter>
  <mergeCells count="6">
    <mergeCell ref="K2:O2"/>
    <mergeCell ref="B2:B3"/>
    <mergeCell ref="C2:C3"/>
    <mergeCell ref="D2:D3"/>
    <mergeCell ref="E2:E3"/>
    <mergeCell ref="F2:J2"/>
  </mergeCells>
  <pageMargins left="0.15748031496063" right="0.15748031496063" top="0.39370078740157499" bottom="0.39370078740157499" header="0.39370078740157499" footer="0.39370078740157499"/>
  <pageSetup scale="63" fitToHeight="1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133"/>
  <sheetViews>
    <sheetView showGridLines="0" view="pageBreakPreview" zoomScaleNormal="100" zoomScaleSheetLayoutView="100" workbookViewId="0">
      <pane xSplit="3" ySplit="4" topLeftCell="D559" activePane="bottomRight" state="frozen"/>
      <selection pane="topRight" activeCell="D1" sqref="D1"/>
      <selection pane="bottomLeft" activeCell="A5" sqref="A5"/>
      <selection pane="bottomRight" activeCell="C604" sqref="C604"/>
    </sheetView>
  </sheetViews>
  <sheetFormatPr defaultColWidth="8.85546875" defaultRowHeight="15" x14ac:dyDescent="0.25"/>
  <cols>
    <col min="1" max="1" width="2.5703125" style="4" customWidth="1"/>
    <col min="2" max="2" width="15.7109375" style="5" customWidth="1"/>
    <col min="3" max="3" width="39.5703125" style="5" customWidth="1"/>
    <col min="4" max="4" width="18.42578125" style="5" hidden="1" customWidth="1"/>
    <col min="5" max="5" width="14.42578125" style="5" hidden="1" customWidth="1"/>
    <col min="6" max="6" width="18.7109375" style="6" customWidth="1"/>
    <col min="7" max="7" width="16.85546875" style="6" customWidth="1"/>
    <col min="8" max="8" width="17.140625" style="6" customWidth="1"/>
    <col min="9" max="9" width="17.5703125" style="6" customWidth="1"/>
    <col min="10" max="10" width="16.140625" style="6" customWidth="1"/>
    <col min="11" max="11" width="19" style="6" customWidth="1"/>
    <col min="12" max="15" width="13.42578125" style="6" customWidth="1"/>
    <col min="16" max="16" width="3.42578125" style="5" customWidth="1"/>
    <col min="17" max="17" width="8.85546875" style="5"/>
    <col min="18" max="18" width="8.85546875" style="5" customWidth="1"/>
    <col min="19" max="19" width="8.5703125" style="5" customWidth="1"/>
    <col min="20" max="16384" width="8.85546875" style="5"/>
  </cols>
  <sheetData>
    <row r="1" spans="1:19" ht="18" customHeight="1" x14ac:dyDescent="0.25">
      <c r="A1" s="12"/>
      <c r="B1" s="17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19" ht="30" customHeight="1" x14ac:dyDescent="0.25">
      <c r="A2" s="12"/>
      <c r="B2" s="47" t="s">
        <v>17</v>
      </c>
      <c r="C2" s="49" t="s">
        <v>0</v>
      </c>
      <c r="D2" s="51" t="s">
        <v>229</v>
      </c>
      <c r="E2" s="51" t="s">
        <v>230</v>
      </c>
      <c r="F2" s="52" t="s">
        <v>172</v>
      </c>
      <c r="G2" s="52"/>
      <c r="H2" s="52"/>
      <c r="I2" s="52"/>
      <c r="J2" s="52"/>
      <c r="K2" s="53" t="s">
        <v>174</v>
      </c>
      <c r="L2" s="53"/>
      <c r="M2" s="53"/>
      <c r="N2" s="53"/>
      <c r="O2" s="53"/>
      <c r="P2" s="11"/>
      <c r="Q2" s="11"/>
    </row>
    <row r="3" spans="1:19" ht="36" customHeight="1" x14ac:dyDescent="0.25">
      <c r="A3" s="12"/>
      <c r="B3" s="48"/>
      <c r="C3" s="50"/>
      <c r="D3" s="51"/>
      <c r="E3" s="51"/>
      <c r="F3" s="39" t="s">
        <v>173</v>
      </c>
      <c r="G3" s="39" t="s">
        <v>13</v>
      </c>
      <c r="H3" s="39" t="s">
        <v>14</v>
      </c>
      <c r="I3" s="39" t="s">
        <v>15</v>
      </c>
      <c r="J3" s="39" t="s">
        <v>16</v>
      </c>
      <c r="K3" s="41" t="s">
        <v>173</v>
      </c>
      <c r="L3" s="41" t="s">
        <v>13</v>
      </c>
      <c r="M3" s="41" t="s">
        <v>14</v>
      </c>
      <c r="N3" s="41" t="s">
        <v>15</v>
      </c>
      <c r="O3" s="41" t="s">
        <v>16</v>
      </c>
      <c r="P3" s="11"/>
      <c r="Q3" s="11"/>
    </row>
    <row r="4" spans="1:19" ht="45" customHeight="1" thickBot="1" x14ac:dyDescent="0.3">
      <c r="A4" s="3" t="str">
        <f>IF((D4+F4+G4+H4+J4+I4)&gt;0,"a","b")</f>
        <v>a</v>
      </c>
      <c r="B4" s="37" t="s">
        <v>18</v>
      </c>
      <c r="C4" s="38" t="s">
        <v>223</v>
      </c>
      <c r="D4" s="14">
        <f>D5+D13+D14+D15</f>
        <v>3162000000</v>
      </c>
      <c r="E4" s="14">
        <f>E5+E13+E14+E15</f>
        <v>900000</v>
      </c>
      <c r="F4" s="40">
        <f>G4+H4+I4+J4</f>
        <v>3162000000</v>
      </c>
      <c r="G4" s="40">
        <f t="shared" ref="G4:J4" si="0">G5+G13+G14+G15</f>
        <v>775003000</v>
      </c>
      <c r="H4" s="40">
        <f t="shared" si="0"/>
        <v>779867800</v>
      </c>
      <c r="I4" s="40">
        <f t="shared" si="0"/>
        <v>835727500</v>
      </c>
      <c r="J4" s="40">
        <f t="shared" si="0"/>
        <v>771401700</v>
      </c>
      <c r="K4" s="42">
        <f>L4+M4+N4+O4</f>
        <v>900000</v>
      </c>
      <c r="L4" s="42">
        <f t="shared" ref="L4:O4" si="1">L5+L13+L14+L15</f>
        <v>208400</v>
      </c>
      <c r="M4" s="42">
        <f t="shared" si="1"/>
        <v>241300</v>
      </c>
      <c r="N4" s="42">
        <f t="shared" si="1"/>
        <v>244200</v>
      </c>
      <c r="O4" s="42">
        <f t="shared" si="1"/>
        <v>206100</v>
      </c>
      <c r="P4" s="5" t="s">
        <v>159</v>
      </c>
      <c r="R4" s="33">
        <f>D4-F4</f>
        <v>0</v>
      </c>
      <c r="S4" s="36">
        <f>E4-K4</f>
        <v>0</v>
      </c>
    </row>
    <row r="5" spans="1:19" ht="19.5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5">
        <f>D6+D7+D8+D9+D10+D11+D12</f>
        <v>3134162000</v>
      </c>
      <c r="E5" s="15">
        <f>E6+E7+E8+E9+E10+E11+E12</f>
        <v>894000</v>
      </c>
      <c r="F5" s="20">
        <f t="shared" ref="F5:F68" si="3">G5+H5+I5+J5</f>
        <v>3134162000</v>
      </c>
      <c r="G5" s="20">
        <f t="shared" ref="G5:J5" si="4">G6+G7+G8+G9+G10+G11+G12</f>
        <v>771652800</v>
      </c>
      <c r="H5" s="20">
        <f t="shared" si="4"/>
        <v>767990600</v>
      </c>
      <c r="I5" s="20">
        <f t="shared" si="4"/>
        <v>825215200</v>
      </c>
      <c r="J5" s="20">
        <f t="shared" si="4"/>
        <v>769303400</v>
      </c>
      <c r="K5" s="20">
        <f t="shared" ref="K5:K68" si="5">L5+M5+N5+O5</f>
        <v>894000</v>
      </c>
      <c r="L5" s="20">
        <f t="shared" ref="L5:O5" si="6">L6+L7+L8+L9+L10+L11+L12</f>
        <v>208400</v>
      </c>
      <c r="M5" s="20">
        <f t="shared" si="6"/>
        <v>241300</v>
      </c>
      <c r="N5" s="20">
        <f t="shared" si="6"/>
        <v>238200</v>
      </c>
      <c r="O5" s="20">
        <f t="shared" si="6"/>
        <v>206100</v>
      </c>
      <c r="P5" s="5" t="s">
        <v>159</v>
      </c>
      <c r="R5" s="33">
        <f t="shared" ref="R5:R68" si="7">D5-F5</f>
        <v>0</v>
      </c>
      <c r="S5" s="36">
        <f t="shared" ref="S5:S68" si="8">E5-K5</f>
        <v>0</v>
      </c>
    </row>
    <row r="6" spans="1:19" ht="19.5" thickTop="1" thickBot="1" x14ac:dyDescent="0.3">
      <c r="A6" s="3" t="str">
        <f t="shared" si="2"/>
        <v>a</v>
      </c>
      <c r="B6" s="1" t="s">
        <v>1</v>
      </c>
      <c r="C6" s="7" t="s">
        <v>3</v>
      </c>
      <c r="D6" s="15">
        <f t="shared" ref="D6:E15" si="9">D18+D294+D522+D1062+D1074</f>
        <v>31491000</v>
      </c>
      <c r="E6" s="15">
        <f t="shared" si="9"/>
        <v>450000</v>
      </c>
      <c r="F6" s="20">
        <f t="shared" si="3"/>
        <v>31491000</v>
      </c>
      <c r="G6" s="20">
        <f t="shared" ref="G6:J15" si="10">G18+G294+G522+G1062+G1074</f>
        <v>7655200</v>
      </c>
      <c r="H6" s="20">
        <f t="shared" si="10"/>
        <v>8330300</v>
      </c>
      <c r="I6" s="20">
        <f t="shared" si="10"/>
        <v>7840200</v>
      </c>
      <c r="J6" s="20">
        <f t="shared" si="10"/>
        <v>7665300</v>
      </c>
      <c r="K6" s="20">
        <f t="shared" si="5"/>
        <v>450000</v>
      </c>
      <c r="L6" s="20">
        <f t="shared" ref="L6:O6" si="11">L18+L294+L522+L1062+L1074</f>
        <v>112500</v>
      </c>
      <c r="M6" s="20">
        <f t="shared" si="11"/>
        <v>112500</v>
      </c>
      <c r="N6" s="20">
        <f t="shared" si="11"/>
        <v>112500</v>
      </c>
      <c r="O6" s="20">
        <f t="shared" si="11"/>
        <v>112500</v>
      </c>
      <c r="P6" s="5" t="s">
        <v>159</v>
      </c>
      <c r="R6" s="33">
        <f t="shared" si="7"/>
        <v>0</v>
      </c>
      <c r="S6" s="36">
        <f t="shared" si="8"/>
        <v>0</v>
      </c>
    </row>
    <row r="7" spans="1:19" ht="19.5" thickTop="1" thickBot="1" x14ac:dyDescent="0.3">
      <c r="A7" s="3" t="str">
        <f t="shared" si="2"/>
        <v>a</v>
      </c>
      <c r="B7" s="1" t="s">
        <v>1</v>
      </c>
      <c r="C7" s="7" t="s">
        <v>4</v>
      </c>
      <c r="D7" s="15">
        <f t="shared" si="9"/>
        <v>78122000</v>
      </c>
      <c r="E7" s="15">
        <f t="shared" si="9"/>
        <v>423000</v>
      </c>
      <c r="F7" s="20">
        <f t="shared" si="3"/>
        <v>78122000</v>
      </c>
      <c r="G7" s="20">
        <f t="shared" si="10"/>
        <v>18304900</v>
      </c>
      <c r="H7" s="20">
        <f t="shared" si="10"/>
        <v>21739300</v>
      </c>
      <c r="I7" s="20">
        <f t="shared" si="10"/>
        <v>18621500</v>
      </c>
      <c r="J7" s="20">
        <f t="shared" si="10"/>
        <v>19456300</v>
      </c>
      <c r="K7" s="20">
        <f t="shared" si="5"/>
        <v>423000</v>
      </c>
      <c r="L7" s="20">
        <f t="shared" ref="L7:O7" si="12">L19+L295+L523+L1063+L1075</f>
        <v>91400</v>
      </c>
      <c r="M7" s="20">
        <f t="shared" si="12"/>
        <v>121300</v>
      </c>
      <c r="N7" s="20">
        <f t="shared" si="12"/>
        <v>120200</v>
      </c>
      <c r="O7" s="20">
        <f t="shared" si="12"/>
        <v>90100</v>
      </c>
      <c r="P7" s="5" t="s">
        <v>159</v>
      </c>
      <c r="R7" s="33">
        <f t="shared" si="7"/>
        <v>0</v>
      </c>
      <c r="S7" s="36">
        <f t="shared" si="8"/>
        <v>0</v>
      </c>
    </row>
    <row r="8" spans="1:19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5">
        <f t="shared" si="9"/>
        <v>0</v>
      </c>
      <c r="E8" s="15">
        <f t="shared" si="9"/>
        <v>0</v>
      </c>
      <c r="F8" s="20">
        <f t="shared" si="3"/>
        <v>0</v>
      </c>
      <c r="G8" s="20">
        <f t="shared" si="10"/>
        <v>0</v>
      </c>
      <c r="H8" s="20">
        <f t="shared" si="10"/>
        <v>0</v>
      </c>
      <c r="I8" s="20">
        <f t="shared" si="10"/>
        <v>0</v>
      </c>
      <c r="J8" s="20">
        <f t="shared" si="10"/>
        <v>0</v>
      </c>
      <c r="K8" s="20">
        <f t="shared" si="5"/>
        <v>0</v>
      </c>
      <c r="L8" s="20">
        <f t="shared" ref="L8:O8" si="13">L20+L296+L524+L1064+L1076</f>
        <v>0</v>
      </c>
      <c r="M8" s="20">
        <f t="shared" si="13"/>
        <v>0</v>
      </c>
      <c r="N8" s="20">
        <f t="shared" si="13"/>
        <v>0</v>
      </c>
      <c r="O8" s="20">
        <f t="shared" si="13"/>
        <v>0</v>
      </c>
      <c r="P8" s="5" t="s">
        <v>159</v>
      </c>
      <c r="R8" s="33">
        <f t="shared" si="7"/>
        <v>0</v>
      </c>
      <c r="S8" s="36">
        <f t="shared" si="8"/>
        <v>0</v>
      </c>
    </row>
    <row r="9" spans="1:19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5">
        <f t="shared" si="9"/>
        <v>0</v>
      </c>
      <c r="E9" s="15">
        <f t="shared" si="9"/>
        <v>0</v>
      </c>
      <c r="F9" s="20">
        <f t="shared" si="3"/>
        <v>0</v>
      </c>
      <c r="G9" s="20">
        <f t="shared" si="10"/>
        <v>0</v>
      </c>
      <c r="H9" s="20">
        <f t="shared" si="10"/>
        <v>0</v>
      </c>
      <c r="I9" s="20">
        <f t="shared" si="10"/>
        <v>0</v>
      </c>
      <c r="J9" s="20">
        <f t="shared" si="10"/>
        <v>0</v>
      </c>
      <c r="K9" s="20">
        <f t="shared" si="5"/>
        <v>0</v>
      </c>
      <c r="L9" s="20">
        <f t="shared" ref="L9:O9" si="14">L21+L297+L525+L1065+L1077</f>
        <v>0</v>
      </c>
      <c r="M9" s="20">
        <f t="shared" si="14"/>
        <v>0</v>
      </c>
      <c r="N9" s="20">
        <f t="shared" si="14"/>
        <v>0</v>
      </c>
      <c r="O9" s="20">
        <f t="shared" si="14"/>
        <v>0</v>
      </c>
      <c r="P9" s="5" t="s">
        <v>159</v>
      </c>
      <c r="R9" s="33">
        <f t="shared" si="7"/>
        <v>0</v>
      </c>
      <c r="S9" s="36">
        <f t="shared" si="8"/>
        <v>0</v>
      </c>
    </row>
    <row r="10" spans="1:19" ht="19.5" thickTop="1" thickBot="1" x14ac:dyDescent="0.3">
      <c r="A10" s="3" t="str">
        <f t="shared" si="2"/>
        <v>a</v>
      </c>
      <c r="B10" s="1" t="s">
        <v>1</v>
      </c>
      <c r="C10" s="7" t="s">
        <v>7</v>
      </c>
      <c r="D10" s="15">
        <f t="shared" si="9"/>
        <v>2078000</v>
      </c>
      <c r="E10" s="15">
        <f t="shared" si="9"/>
        <v>1000</v>
      </c>
      <c r="F10" s="20">
        <f t="shared" si="3"/>
        <v>2078000</v>
      </c>
      <c r="G10" s="20">
        <f t="shared" si="10"/>
        <v>0</v>
      </c>
      <c r="H10" s="20">
        <f t="shared" si="10"/>
        <v>25000</v>
      </c>
      <c r="I10" s="20">
        <f t="shared" si="10"/>
        <v>2053000</v>
      </c>
      <c r="J10" s="20">
        <f t="shared" si="10"/>
        <v>0</v>
      </c>
      <c r="K10" s="20">
        <f t="shared" si="5"/>
        <v>1000</v>
      </c>
      <c r="L10" s="20">
        <f t="shared" ref="L10:O10" si="15">L22+L298+L526+L1066+L1078</f>
        <v>0</v>
      </c>
      <c r="M10" s="20">
        <f t="shared" si="15"/>
        <v>1000</v>
      </c>
      <c r="N10" s="20">
        <f t="shared" si="15"/>
        <v>0</v>
      </c>
      <c r="O10" s="20">
        <f t="shared" si="15"/>
        <v>0</v>
      </c>
      <c r="P10" s="5" t="s">
        <v>159</v>
      </c>
      <c r="R10" s="33">
        <f t="shared" si="7"/>
        <v>0</v>
      </c>
      <c r="S10" s="36">
        <f t="shared" si="8"/>
        <v>0</v>
      </c>
    </row>
    <row r="11" spans="1:19" ht="19.5" thickTop="1" thickBot="1" x14ac:dyDescent="0.3">
      <c r="A11" s="3" t="str">
        <f t="shared" si="2"/>
        <v>a</v>
      </c>
      <c r="B11" s="1" t="s">
        <v>1</v>
      </c>
      <c r="C11" s="7" t="s">
        <v>8</v>
      </c>
      <c r="D11" s="15">
        <f t="shared" si="9"/>
        <v>3014450000</v>
      </c>
      <c r="E11" s="15">
        <f t="shared" si="9"/>
        <v>0</v>
      </c>
      <c r="F11" s="20">
        <f t="shared" si="3"/>
        <v>3014450000</v>
      </c>
      <c r="G11" s="20">
        <f t="shared" si="10"/>
        <v>744124200</v>
      </c>
      <c r="H11" s="20">
        <f t="shared" si="10"/>
        <v>734325300</v>
      </c>
      <c r="I11" s="20">
        <f t="shared" si="10"/>
        <v>794224100</v>
      </c>
      <c r="J11" s="20">
        <f t="shared" si="10"/>
        <v>741776400</v>
      </c>
      <c r="K11" s="20">
        <f t="shared" si="5"/>
        <v>0</v>
      </c>
      <c r="L11" s="20">
        <f t="shared" ref="L11:O11" si="16">L23+L299+L527+L1067+L1079</f>
        <v>0</v>
      </c>
      <c r="M11" s="20">
        <f t="shared" si="16"/>
        <v>0</v>
      </c>
      <c r="N11" s="20">
        <f t="shared" si="16"/>
        <v>0</v>
      </c>
      <c r="O11" s="20">
        <f t="shared" si="16"/>
        <v>0</v>
      </c>
      <c r="P11" s="5" t="s">
        <v>159</v>
      </c>
      <c r="R11" s="33">
        <f t="shared" si="7"/>
        <v>0</v>
      </c>
      <c r="S11" s="36">
        <f t="shared" si="8"/>
        <v>0</v>
      </c>
    </row>
    <row r="12" spans="1:19" ht="19.5" thickTop="1" thickBot="1" x14ac:dyDescent="0.3">
      <c r="A12" s="3" t="str">
        <f t="shared" si="2"/>
        <v>a</v>
      </c>
      <c r="B12" s="1" t="s">
        <v>1</v>
      </c>
      <c r="C12" s="7" t="s">
        <v>9</v>
      </c>
      <c r="D12" s="15">
        <f t="shared" si="9"/>
        <v>8021000</v>
      </c>
      <c r="E12" s="15">
        <f t="shared" si="9"/>
        <v>20000</v>
      </c>
      <c r="F12" s="20">
        <f t="shared" si="3"/>
        <v>8021000</v>
      </c>
      <c r="G12" s="20">
        <f t="shared" si="10"/>
        <v>1568500</v>
      </c>
      <c r="H12" s="20">
        <f t="shared" si="10"/>
        <v>3570700</v>
      </c>
      <c r="I12" s="20">
        <f t="shared" si="10"/>
        <v>2476400</v>
      </c>
      <c r="J12" s="20">
        <f t="shared" si="10"/>
        <v>405400</v>
      </c>
      <c r="K12" s="20">
        <f t="shared" si="5"/>
        <v>20000</v>
      </c>
      <c r="L12" s="20">
        <f t="shared" ref="L12:O12" si="17">L24+L300+L528+L1068+L1080</f>
        <v>4500</v>
      </c>
      <c r="M12" s="20">
        <f t="shared" si="17"/>
        <v>6500</v>
      </c>
      <c r="N12" s="20">
        <f t="shared" si="17"/>
        <v>5500</v>
      </c>
      <c r="O12" s="20">
        <f t="shared" si="17"/>
        <v>3500</v>
      </c>
      <c r="P12" s="5" t="s">
        <v>159</v>
      </c>
      <c r="R12" s="33">
        <f t="shared" si="7"/>
        <v>0</v>
      </c>
      <c r="S12" s="36">
        <f t="shared" si="8"/>
        <v>0</v>
      </c>
    </row>
    <row r="13" spans="1:19" ht="19.5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5">
        <f t="shared" si="9"/>
        <v>27838000</v>
      </c>
      <c r="E13" s="15">
        <f t="shared" si="9"/>
        <v>6000</v>
      </c>
      <c r="F13" s="20">
        <f t="shared" si="3"/>
        <v>27838000</v>
      </c>
      <c r="G13" s="20">
        <f t="shared" si="10"/>
        <v>3350200</v>
      </c>
      <c r="H13" s="20">
        <f t="shared" si="10"/>
        <v>11877200</v>
      </c>
      <c r="I13" s="20">
        <f t="shared" si="10"/>
        <v>10512300</v>
      </c>
      <c r="J13" s="20">
        <f t="shared" si="10"/>
        <v>2098300</v>
      </c>
      <c r="K13" s="20">
        <f t="shared" si="5"/>
        <v>6000</v>
      </c>
      <c r="L13" s="20">
        <f t="shared" ref="L13:O13" si="18">L25+L301+L529+L1069+L1081</f>
        <v>0</v>
      </c>
      <c r="M13" s="20">
        <f t="shared" si="18"/>
        <v>0</v>
      </c>
      <c r="N13" s="20">
        <f t="shared" si="18"/>
        <v>6000</v>
      </c>
      <c r="O13" s="20">
        <f t="shared" si="18"/>
        <v>0</v>
      </c>
      <c r="P13" s="5" t="s">
        <v>159</v>
      </c>
      <c r="R13" s="33">
        <f t="shared" si="7"/>
        <v>0</v>
      </c>
      <c r="S13" s="36">
        <f t="shared" si="8"/>
        <v>0</v>
      </c>
    </row>
    <row r="14" spans="1:19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5">
        <f t="shared" si="9"/>
        <v>0</v>
      </c>
      <c r="E14" s="15">
        <f t="shared" si="9"/>
        <v>0</v>
      </c>
      <c r="F14" s="20">
        <f t="shared" si="3"/>
        <v>0</v>
      </c>
      <c r="G14" s="20">
        <f t="shared" si="10"/>
        <v>0</v>
      </c>
      <c r="H14" s="20">
        <f t="shared" si="10"/>
        <v>0</v>
      </c>
      <c r="I14" s="20">
        <f t="shared" si="10"/>
        <v>0</v>
      </c>
      <c r="J14" s="20">
        <f t="shared" si="10"/>
        <v>0</v>
      </c>
      <c r="K14" s="20">
        <f t="shared" si="5"/>
        <v>0</v>
      </c>
      <c r="L14" s="20">
        <f t="shared" ref="L14:O14" si="19">L26+L302+L530+L1070+L1082</f>
        <v>0</v>
      </c>
      <c r="M14" s="20">
        <f t="shared" si="19"/>
        <v>0</v>
      </c>
      <c r="N14" s="20">
        <f t="shared" si="19"/>
        <v>0</v>
      </c>
      <c r="O14" s="20">
        <f t="shared" si="19"/>
        <v>0</v>
      </c>
      <c r="P14" s="5" t="s">
        <v>159</v>
      </c>
      <c r="R14" s="33">
        <f t="shared" si="7"/>
        <v>0</v>
      </c>
      <c r="S14" s="36">
        <f t="shared" si="8"/>
        <v>0</v>
      </c>
    </row>
    <row r="15" spans="1:19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5">
        <f t="shared" si="9"/>
        <v>0</v>
      </c>
      <c r="E15" s="15">
        <f t="shared" si="9"/>
        <v>0</v>
      </c>
      <c r="F15" s="20">
        <f t="shared" si="3"/>
        <v>0</v>
      </c>
      <c r="G15" s="20">
        <f t="shared" si="10"/>
        <v>0</v>
      </c>
      <c r="H15" s="20">
        <f t="shared" si="10"/>
        <v>0</v>
      </c>
      <c r="I15" s="20">
        <f t="shared" si="10"/>
        <v>0</v>
      </c>
      <c r="J15" s="20">
        <f t="shared" si="10"/>
        <v>0</v>
      </c>
      <c r="K15" s="20">
        <f t="shared" si="5"/>
        <v>0</v>
      </c>
      <c r="L15" s="20">
        <f t="shared" ref="L15:O15" si="20">L27+L303+L531+L1071+L1083</f>
        <v>0</v>
      </c>
      <c r="M15" s="20">
        <f t="shared" si="20"/>
        <v>0</v>
      </c>
      <c r="N15" s="20">
        <f t="shared" si="20"/>
        <v>0</v>
      </c>
      <c r="O15" s="20">
        <f t="shared" si="20"/>
        <v>0</v>
      </c>
      <c r="P15" s="5" t="s">
        <v>159</v>
      </c>
      <c r="R15" s="33">
        <f t="shared" si="7"/>
        <v>0</v>
      </c>
      <c r="S15" s="36">
        <f t="shared" si="8"/>
        <v>0</v>
      </c>
    </row>
    <row r="16" spans="1:19" ht="46.5" thickTop="1" thickBot="1" x14ac:dyDescent="0.3">
      <c r="A16" s="3" t="str">
        <f t="shared" si="2"/>
        <v>a</v>
      </c>
      <c r="B16" s="37" t="s">
        <v>19</v>
      </c>
      <c r="C16" s="38" t="s">
        <v>224</v>
      </c>
      <c r="D16" s="14">
        <f>D17+D25+D26+D27</f>
        <v>51500000</v>
      </c>
      <c r="E16" s="14">
        <f>E17+E25+E26+E27</f>
        <v>900000</v>
      </c>
      <c r="F16" s="40">
        <f t="shared" si="3"/>
        <v>51500000</v>
      </c>
      <c r="G16" s="40">
        <f t="shared" ref="G16:J16" si="21">G17+G25+G26+G27</f>
        <v>11366300</v>
      </c>
      <c r="H16" s="40">
        <f t="shared" si="21"/>
        <v>13154900</v>
      </c>
      <c r="I16" s="40">
        <f t="shared" si="21"/>
        <v>14627000</v>
      </c>
      <c r="J16" s="40">
        <f t="shared" si="21"/>
        <v>12351800</v>
      </c>
      <c r="K16" s="14">
        <f t="shared" si="5"/>
        <v>900000</v>
      </c>
      <c r="L16" s="14">
        <f t="shared" ref="L16:O16" si="22">L17+L25+L26+L27</f>
        <v>208400</v>
      </c>
      <c r="M16" s="14">
        <f t="shared" si="22"/>
        <v>241300</v>
      </c>
      <c r="N16" s="14">
        <f t="shared" si="22"/>
        <v>244200</v>
      </c>
      <c r="O16" s="14">
        <f t="shared" si="22"/>
        <v>206100</v>
      </c>
      <c r="P16" s="5" t="s">
        <v>159</v>
      </c>
      <c r="Q16" s="5" t="s">
        <v>160</v>
      </c>
      <c r="R16" s="33">
        <f t="shared" si="7"/>
        <v>0</v>
      </c>
      <c r="S16" s="36">
        <f t="shared" si="8"/>
        <v>0</v>
      </c>
    </row>
    <row r="17" spans="1:19" ht="19.5" thickTop="1" thickBot="1" x14ac:dyDescent="0.3">
      <c r="A17" s="3" t="str">
        <f t="shared" si="2"/>
        <v>a</v>
      </c>
      <c r="B17" s="1" t="s">
        <v>1</v>
      </c>
      <c r="C17" s="7" t="s">
        <v>2</v>
      </c>
      <c r="D17" s="15">
        <f>D18+D19+D20+D21+D22+D23+D24</f>
        <v>50713000</v>
      </c>
      <c r="E17" s="15">
        <f>E18+E19+E20+E21+E22+E23+E24</f>
        <v>894000</v>
      </c>
      <c r="F17" s="20">
        <f t="shared" si="3"/>
        <v>50713000</v>
      </c>
      <c r="G17" s="20">
        <f t="shared" ref="G17:J17" si="23">G18+G19+G20+G21+G22+G23+G24</f>
        <v>11255000</v>
      </c>
      <c r="H17" s="20">
        <f t="shared" si="23"/>
        <v>12836200</v>
      </c>
      <c r="I17" s="20">
        <f t="shared" si="23"/>
        <v>14378200</v>
      </c>
      <c r="J17" s="20">
        <f t="shared" si="23"/>
        <v>12243600</v>
      </c>
      <c r="K17" s="20">
        <f t="shared" si="5"/>
        <v>894000</v>
      </c>
      <c r="L17" s="20">
        <f t="shared" ref="L17:O17" si="24">L18+L19+L20+L21+L22+L23+L24</f>
        <v>208400</v>
      </c>
      <c r="M17" s="20">
        <f t="shared" si="24"/>
        <v>241300</v>
      </c>
      <c r="N17" s="20">
        <f t="shared" si="24"/>
        <v>238200</v>
      </c>
      <c r="O17" s="20">
        <f t="shared" si="24"/>
        <v>206100</v>
      </c>
      <c r="P17" s="5" t="s">
        <v>159</v>
      </c>
      <c r="Q17" s="5" t="s">
        <v>160</v>
      </c>
      <c r="R17" s="33">
        <f t="shared" si="7"/>
        <v>0</v>
      </c>
      <c r="S17" s="36">
        <f t="shared" si="8"/>
        <v>0</v>
      </c>
    </row>
    <row r="18" spans="1:19" ht="19.5" thickTop="1" thickBot="1" x14ac:dyDescent="0.3">
      <c r="A18" s="3" t="str">
        <f t="shared" si="2"/>
        <v>a</v>
      </c>
      <c r="B18" s="1" t="s">
        <v>1</v>
      </c>
      <c r="C18" s="7" t="s">
        <v>3</v>
      </c>
      <c r="D18" s="15">
        <f t="shared" ref="D18:J27" si="25">D30+D42+D90+D102+D246+D258+D270+D282</f>
        <v>31491000</v>
      </c>
      <c r="E18" s="15">
        <f t="shared" ref="E18" si="26">E30+E42+E90+E102+E246+E258+E270+E282</f>
        <v>450000</v>
      </c>
      <c r="F18" s="20">
        <f t="shared" si="3"/>
        <v>31491000</v>
      </c>
      <c r="G18" s="20">
        <f t="shared" si="25"/>
        <v>7655200</v>
      </c>
      <c r="H18" s="20">
        <f t="shared" si="25"/>
        <v>8330300</v>
      </c>
      <c r="I18" s="20">
        <f t="shared" si="25"/>
        <v>7840200</v>
      </c>
      <c r="J18" s="20">
        <f t="shared" si="25"/>
        <v>7665300</v>
      </c>
      <c r="K18" s="20">
        <f t="shared" si="5"/>
        <v>450000</v>
      </c>
      <c r="L18" s="20">
        <f t="shared" ref="L18:O18" si="27">L30+L42+L90+L102+L246+L258+L270+L282</f>
        <v>112500</v>
      </c>
      <c r="M18" s="20">
        <f t="shared" si="27"/>
        <v>112500</v>
      </c>
      <c r="N18" s="20">
        <f t="shared" si="27"/>
        <v>112500</v>
      </c>
      <c r="O18" s="20">
        <f t="shared" si="27"/>
        <v>112500</v>
      </c>
      <c r="P18" s="5" t="s">
        <v>159</v>
      </c>
      <c r="Q18" s="5" t="s">
        <v>160</v>
      </c>
      <c r="R18" s="33">
        <f t="shared" si="7"/>
        <v>0</v>
      </c>
      <c r="S18" s="36">
        <f t="shared" si="8"/>
        <v>0</v>
      </c>
    </row>
    <row r="19" spans="1:19" ht="19.5" thickTop="1" thickBot="1" x14ac:dyDescent="0.3">
      <c r="A19" s="3" t="str">
        <f t="shared" si="2"/>
        <v>a</v>
      </c>
      <c r="B19" s="1" t="s">
        <v>1</v>
      </c>
      <c r="C19" s="7" t="s">
        <v>4</v>
      </c>
      <c r="D19" s="15">
        <f t="shared" si="25"/>
        <v>16660000</v>
      </c>
      <c r="E19" s="15">
        <f t="shared" ref="E19" si="28">E31+E43+E91+E103+E247+E259+E271+E283</f>
        <v>423000</v>
      </c>
      <c r="F19" s="20">
        <f t="shared" si="3"/>
        <v>16660000</v>
      </c>
      <c r="G19" s="20">
        <f t="shared" si="25"/>
        <v>3469300</v>
      </c>
      <c r="H19" s="20">
        <f t="shared" si="25"/>
        <v>4351700</v>
      </c>
      <c r="I19" s="20">
        <f t="shared" si="25"/>
        <v>4356600</v>
      </c>
      <c r="J19" s="20">
        <f t="shared" si="25"/>
        <v>4482400</v>
      </c>
      <c r="K19" s="20">
        <f t="shared" si="5"/>
        <v>423000</v>
      </c>
      <c r="L19" s="20">
        <f t="shared" ref="L19:O19" si="29">L31+L43+L91+L103+L247+L259+L271+L283</f>
        <v>91400</v>
      </c>
      <c r="M19" s="20">
        <f t="shared" si="29"/>
        <v>121300</v>
      </c>
      <c r="N19" s="20">
        <f t="shared" si="29"/>
        <v>120200</v>
      </c>
      <c r="O19" s="20">
        <f t="shared" si="29"/>
        <v>90100</v>
      </c>
      <c r="P19" s="5" t="s">
        <v>159</v>
      </c>
      <c r="Q19" s="5" t="s">
        <v>160</v>
      </c>
      <c r="R19" s="33">
        <f t="shared" si="7"/>
        <v>0</v>
      </c>
      <c r="S19" s="36">
        <f t="shared" si="8"/>
        <v>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5">
        <f t="shared" si="25"/>
        <v>0</v>
      </c>
      <c r="E20" s="15">
        <f t="shared" ref="E20" si="30">E32+E44+E92+E104+E248+E260+E272+E284</f>
        <v>0</v>
      </c>
      <c r="F20" s="20">
        <f t="shared" si="3"/>
        <v>0</v>
      </c>
      <c r="G20" s="20">
        <f t="shared" si="25"/>
        <v>0</v>
      </c>
      <c r="H20" s="20">
        <f t="shared" si="25"/>
        <v>0</v>
      </c>
      <c r="I20" s="20">
        <f t="shared" si="25"/>
        <v>0</v>
      </c>
      <c r="J20" s="20">
        <f t="shared" si="25"/>
        <v>0</v>
      </c>
      <c r="K20" s="20">
        <f t="shared" si="5"/>
        <v>0</v>
      </c>
      <c r="L20" s="20">
        <f t="shared" ref="L20:O20" si="31">L32+L44+L92+L104+L248+L260+L272+L284</f>
        <v>0</v>
      </c>
      <c r="M20" s="20">
        <f t="shared" si="31"/>
        <v>0</v>
      </c>
      <c r="N20" s="20">
        <f t="shared" si="31"/>
        <v>0</v>
      </c>
      <c r="O20" s="20">
        <f t="shared" si="31"/>
        <v>0</v>
      </c>
      <c r="P20" s="5" t="s">
        <v>159</v>
      </c>
      <c r="Q20" s="5" t="s">
        <v>160</v>
      </c>
      <c r="R20" s="33">
        <f t="shared" si="7"/>
        <v>0</v>
      </c>
      <c r="S20" s="36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5">
        <f t="shared" si="25"/>
        <v>0</v>
      </c>
      <c r="E21" s="15">
        <f t="shared" ref="E21" si="32">E33+E45+E93+E105+E249+E261+E273+E285</f>
        <v>0</v>
      </c>
      <c r="F21" s="20">
        <f t="shared" si="3"/>
        <v>0</v>
      </c>
      <c r="G21" s="20">
        <f t="shared" si="25"/>
        <v>0</v>
      </c>
      <c r="H21" s="20">
        <f t="shared" si="25"/>
        <v>0</v>
      </c>
      <c r="I21" s="20">
        <f t="shared" si="25"/>
        <v>0</v>
      </c>
      <c r="J21" s="20">
        <f t="shared" si="25"/>
        <v>0</v>
      </c>
      <c r="K21" s="20">
        <f t="shared" si="5"/>
        <v>0</v>
      </c>
      <c r="L21" s="20">
        <f t="shared" ref="L21:O21" si="33">L33+L45+L93+L105+L249+L261+L273+L285</f>
        <v>0</v>
      </c>
      <c r="M21" s="20">
        <f t="shared" si="33"/>
        <v>0</v>
      </c>
      <c r="N21" s="20">
        <f t="shared" si="33"/>
        <v>0</v>
      </c>
      <c r="O21" s="20">
        <f t="shared" si="33"/>
        <v>0</v>
      </c>
      <c r="P21" s="5" t="s">
        <v>159</v>
      </c>
      <c r="Q21" s="5" t="s">
        <v>160</v>
      </c>
      <c r="R21" s="33">
        <f t="shared" si="7"/>
        <v>0</v>
      </c>
      <c r="S21" s="36">
        <f t="shared" si="8"/>
        <v>0</v>
      </c>
    </row>
    <row r="22" spans="1:19" ht="19.5" thickTop="1" thickBot="1" x14ac:dyDescent="0.3">
      <c r="A22" s="3" t="str">
        <f t="shared" si="2"/>
        <v>a</v>
      </c>
      <c r="B22" s="1" t="s">
        <v>1</v>
      </c>
      <c r="C22" s="7" t="s">
        <v>7</v>
      </c>
      <c r="D22" s="15">
        <f t="shared" si="25"/>
        <v>2078000</v>
      </c>
      <c r="E22" s="15">
        <f t="shared" ref="E22" si="34">E34+E46+E94+E106+E250+E262+E274+E286</f>
        <v>1000</v>
      </c>
      <c r="F22" s="20">
        <f t="shared" si="3"/>
        <v>2078000</v>
      </c>
      <c r="G22" s="20">
        <f t="shared" si="25"/>
        <v>0</v>
      </c>
      <c r="H22" s="20">
        <f t="shared" si="25"/>
        <v>25000</v>
      </c>
      <c r="I22" s="20">
        <f t="shared" si="25"/>
        <v>2053000</v>
      </c>
      <c r="J22" s="20">
        <f t="shared" si="25"/>
        <v>0</v>
      </c>
      <c r="K22" s="20">
        <f t="shared" si="5"/>
        <v>1000</v>
      </c>
      <c r="L22" s="20">
        <f t="shared" ref="L22:O22" si="35">L34+L46+L94+L106+L250+L262+L274+L286</f>
        <v>0</v>
      </c>
      <c r="M22" s="20">
        <f t="shared" si="35"/>
        <v>1000</v>
      </c>
      <c r="N22" s="20">
        <f t="shared" si="35"/>
        <v>0</v>
      </c>
      <c r="O22" s="20">
        <f t="shared" si="35"/>
        <v>0</v>
      </c>
      <c r="P22" s="5" t="s">
        <v>159</v>
      </c>
      <c r="Q22" s="5" t="s">
        <v>160</v>
      </c>
      <c r="R22" s="33">
        <f t="shared" si="7"/>
        <v>0</v>
      </c>
      <c r="S22" s="36">
        <f t="shared" si="8"/>
        <v>0</v>
      </c>
    </row>
    <row r="23" spans="1:19" ht="19.5" thickTop="1" thickBot="1" x14ac:dyDescent="0.3">
      <c r="A23" s="3" t="str">
        <f t="shared" si="2"/>
        <v>a</v>
      </c>
      <c r="B23" s="1" t="s">
        <v>1</v>
      </c>
      <c r="C23" s="7" t="s">
        <v>8</v>
      </c>
      <c r="D23" s="15">
        <f t="shared" si="25"/>
        <v>307000</v>
      </c>
      <c r="E23" s="15">
        <f t="shared" ref="E23" si="36">E35+E47+E95+E107+E251+E263+E275+E287</f>
        <v>0</v>
      </c>
      <c r="F23" s="20">
        <f t="shared" si="3"/>
        <v>307000</v>
      </c>
      <c r="G23" s="20">
        <f t="shared" si="25"/>
        <v>100700</v>
      </c>
      <c r="H23" s="20">
        <f t="shared" si="25"/>
        <v>81700</v>
      </c>
      <c r="I23" s="20">
        <f t="shared" si="25"/>
        <v>60800</v>
      </c>
      <c r="J23" s="20">
        <f t="shared" si="25"/>
        <v>63800</v>
      </c>
      <c r="K23" s="20">
        <f t="shared" si="5"/>
        <v>0</v>
      </c>
      <c r="L23" s="20">
        <f t="shared" ref="L23:O23" si="37">L35+L47+L95+L107+L251+L263+L275+L287</f>
        <v>0</v>
      </c>
      <c r="M23" s="20">
        <f t="shared" si="37"/>
        <v>0</v>
      </c>
      <c r="N23" s="20">
        <f t="shared" si="37"/>
        <v>0</v>
      </c>
      <c r="O23" s="20">
        <f t="shared" si="37"/>
        <v>0</v>
      </c>
      <c r="P23" s="5" t="s">
        <v>159</v>
      </c>
      <c r="Q23" s="5" t="s">
        <v>160</v>
      </c>
      <c r="R23" s="33">
        <f t="shared" si="7"/>
        <v>0</v>
      </c>
      <c r="S23" s="36">
        <f t="shared" si="8"/>
        <v>0</v>
      </c>
    </row>
    <row r="24" spans="1:19" ht="19.5" thickTop="1" thickBot="1" x14ac:dyDescent="0.3">
      <c r="A24" s="3" t="str">
        <f t="shared" si="2"/>
        <v>a</v>
      </c>
      <c r="B24" s="1" t="s">
        <v>1</v>
      </c>
      <c r="C24" s="7" t="s">
        <v>9</v>
      </c>
      <c r="D24" s="15">
        <f t="shared" si="25"/>
        <v>177000</v>
      </c>
      <c r="E24" s="15">
        <f t="shared" ref="E24" si="38">E36+E48+E96+E108+E252+E264+E276+E288</f>
        <v>20000</v>
      </c>
      <c r="F24" s="20">
        <f t="shared" si="3"/>
        <v>177000</v>
      </c>
      <c r="G24" s="20">
        <f t="shared" si="25"/>
        <v>29800</v>
      </c>
      <c r="H24" s="20">
        <f t="shared" si="25"/>
        <v>47500</v>
      </c>
      <c r="I24" s="20">
        <f t="shared" si="25"/>
        <v>67600</v>
      </c>
      <c r="J24" s="20">
        <f t="shared" si="25"/>
        <v>32100</v>
      </c>
      <c r="K24" s="20">
        <f t="shared" si="5"/>
        <v>20000</v>
      </c>
      <c r="L24" s="20">
        <f t="shared" ref="L24:O24" si="39">L36+L48+L96+L108+L252+L264+L276+L288</f>
        <v>4500</v>
      </c>
      <c r="M24" s="20">
        <f t="shared" si="39"/>
        <v>6500</v>
      </c>
      <c r="N24" s="20">
        <f t="shared" si="39"/>
        <v>5500</v>
      </c>
      <c r="O24" s="20">
        <f t="shared" si="39"/>
        <v>3500</v>
      </c>
      <c r="P24" s="5" t="s">
        <v>159</v>
      </c>
      <c r="Q24" s="5" t="s">
        <v>160</v>
      </c>
      <c r="R24" s="33">
        <f t="shared" si="7"/>
        <v>0</v>
      </c>
      <c r="S24" s="36">
        <f t="shared" si="8"/>
        <v>0</v>
      </c>
    </row>
    <row r="25" spans="1:19" ht="19.5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5">
        <f t="shared" si="25"/>
        <v>787000</v>
      </c>
      <c r="E25" s="15">
        <f t="shared" ref="E25" si="40">E37+E49+E97+E109+E253+E265+E277+E289</f>
        <v>6000</v>
      </c>
      <c r="F25" s="20">
        <f t="shared" si="3"/>
        <v>787000</v>
      </c>
      <c r="G25" s="20">
        <f t="shared" si="25"/>
        <v>111300</v>
      </c>
      <c r="H25" s="20">
        <f t="shared" si="25"/>
        <v>318700</v>
      </c>
      <c r="I25" s="20">
        <f t="shared" si="25"/>
        <v>248800</v>
      </c>
      <c r="J25" s="20">
        <f t="shared" si="25"/>
        <v>108200</v>
      </c>
      <c r="K25" s="20">
        <f t="shared" si="5"/>
        <v>6000</v>
      </c>
      <c r="L25" s="20">
        <f t="shared" ref="L25:O25" si="41">L37+L49+L97+L109+L253+L265+L277+L289</f>
        <v>0</v>
      </c>
      <c r="M25" s="20">
        <f t="shared" si="41"/>
        <v>0</v>
      </c>
      <c r="N25" s="20">
        <f t="shared" si="41"/>
        <v>6000</v>
      </c>
      <c r="O25" s="20">
        <f t="shared" si="41"/>
        <v>0</v>
      </c>
      <c r="P25" s="5" t="s">
        <v>159</v>
      </c>
      <c r="Q25" s="5" t="s">
        <v>160</v>
      </c>
      <c r="R25" s="33">
        <f t="shared" si="7"/>
        <v>0</v>
      </c>
      <c r="S25" s="36">
        <f t="shared" si="8"/>
        <v>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5">
        <f t="shared" si="25"/>
        <v>0</v>
      </c>
      <c r="E26" s="15">
        <f t="shared" ref="E26" si="42">E38+E50+E98+E110+E254+E266+E278+E290</f>
        <v>0</v>
      </c>
      <c r="F26" s="20">
        <f t="shared" si="3"/>
        <v>0</v>
      </c>
      <c r="G26" s="20">
        <f t="shared" si="25"/>
        <v>0</v>
      </c>
      <c r="H26" s="20">
        <f t="shared" si="25"/>
        <v>0</v>
      </c>
      <c r="I26" s="20">
        <f t="shared" si="25"/>
        <v>0</v>
      </c>
      <c r="J26" s="20">
        <f t="shared" si="25"/>
        <v>0</v>
      </c>
      <c r="K26" s="20">
        <f t="shared" si="5"/>
        <v>0</v>
      </c>
      <c r="L26" s="20">
        <f t="shared" ref="L26:O26" si="43">L38+L50+L98+L110+L254+L266+L278+L290</f>
        <v>0</v>
      </c>
      <c r="M26" s="20">
        <f t="shared" si="43"/>
        <v>0</v>
      </c>
      <c r="N26" s="20">
        <f t="shared" si="43"/>
        <v>0</v>
      </c>
      <c r="O26" s="20">
        <f t="shared" si="43"/>
        <v>0</v>
      </c>
      <c r="P26" s="5" t="s">
        <v>159</v>
      </c>
      <c r="Q26" s="5" t="s">
        <v>160</v>
      </c>
      <c r="R26" s="33">
        <f t="shared" si="7"/>
        <v>0</v>
      </c>
      <c r="S26" s="36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5">
        <f t="shared" si="25"/>
        <v>0</v>
      </c>
      <c r="E27" s="15">
        <f t="shared" ref="E27" si="44">E39+E51+E99+E111+E255+E267+E279+E291</f>
        <v>0</v>
      </c>
      <c r="F27" s="20">
        <f t="shared" si="3"/>
        <v>0</v>
      </c>
      <c r="G27" s="20">
        <f t="shared" si="25"/>
        <v>0</v>
      </c>
      <c r="H27" s="20">
        <f t="shared" si="25"/>
        <v>0</v>
      </c>
      <c r="I27" s="20">
        <f t="shared" si="25"/>
        <v>0</v>
      </c>
      <c r="J27" s="20">
        <f t="shared" si="25"/>
        <v>0</v>
      </c>
      <c r="K27" s="20">
        <f t="shared" si="5"/>
        <v>0</v>
      </c>
      <c r="L27" s="20">
        <f t="shared" ref="L27:O27" si="45">L39+L51+L99+L111+L255+L267+L279+L291</f>
        <v>0</v>
      </c>
      <c r="M27" s="20">
        <f t="shared" si="45"/>
        <v>0</v>
      </c>
      <c r="N27" s="20">
        <f t="shared" si="45"/>
        <v>0</v>
      </c>
      <c r="O27" s="20">
        <f t="shared" si="45"/>
        <v>0</v>
      </c>
      <c r="P27" s="5" t="s">
        <v>159</v>
      </c>
      <c r="Q27" s="5" t="s">
        <v>160</v>
      </c>
      <c r="R27" s="33">
        <f t="shared" si="7"/>
        <v>0</v>
      </c>
      <c r="S27" s="36">
        <f t="shared" si="8"/>
        <v>0</v>
      </c>
    </row>
    <row r="28" spans="1:19" ht="61.5" thickTop="1" thickBot="1" x14ac:dyDescent="0.3">
      <c r="A28" s="3" t="str">
        <f t="shared" si="2"/>
        <v>a</v>
      </c>
      <c r="B28" s="8" t="s">
        <v>20</v>
      </c>
      <c r="C28" s="9" t="s">
        <v>21</v>
      </c>
      <c r="D28" s="14">
        <f>D29+D37+D38+D39</f>
        <v>9414000</v>
      </c>
      <c r="E28" s="14">
        <f>E29+E37+E38+E39</f>
        <v>0</v>
      </c>
      <c r="F28" s="19">
        <f t="shared" si="3"/>
        <v>9414000</v>
      </c>
      <c r="G28" s="19">
        <f t="shared" ref="G28:J28" si="46">G29+G37+G38+G39</f>
        <v>1647300</v>
      </c>
      <c r="H28" s="19">
        <f t="shared" si="46"/>
        <v>1897200</v>
      </c>
      <c r="I28" s="19">
        <f t="shared" si="46"/>
        <v>3922300</v>
      </c>
      <c r="J28" s="19">
        <f t="shared" si="46"/>
        <v>1947200</v>
      </c>
      <c r="K28" s="19">
        <f t="shared" si="5"/>
        <v>0</v>
      </c>
      <c r="L28" s="19">
        <f t="shared" ref="L28:O28" si="47">L29+L37+L38+L39</f>
        <v>0</v>
      </c>
      <c r="M28" s="19">
        <f t="shared" si="47"/>
        <v>0</v>
      </c>
      <c r="N28" s="19">
        <f t="shared" si="47"/>
        <v>0</v>
      </c>
      <c r="O28" s="19">
        <f t="shared" si="47"/>
        <v>0</v>
      </c>
      <c r="P28" s="5" t="s">
        <v>159</v>
      </c>
      <c r="Q28" s="5" t="s">
        <v>160</v>
      </c>
      <c r="R28" s="33">
        <f t="shared" si="7"/>
        <v>0</v>
      </c>
      <c r="S28" s="36">
        <f t="shared" si="8"/>
        <v>0</v>
      </c>
    </row>
    <row r="29" spans="1:19" ht="19.5" thickTop="1" thickBot="1" x14ac:dyDescent="0.3">
      <c r="A29" s="3" t="str">
        <f t="shared" si="2"/>
        <v>a</v>
      </c>
      <c r="B29" s="1" t="s">
        <v>1</v>
      </c>
      <c r="C29" s="7" t="s">
        <v>2</v>
      </c>
      <c r="D29" s="15">
        <f>D30+D31+D32+D33+D34+D35+D36</f>
        <v>9321000</v>
      </c>
      <c r="E29" s="15">
        <f>E30+E31+E32+E33+E34+E35+E36</f>
        <v>0</v>
      </c>
      <c r="F29" s="20">
        <f t="shared" si="3"/>
        <v>9321000</v>
      </c>
      <c r="G29" s="20">
        <f t="shared" ref="G29:J29" si="48">G30+G31+G32+G33+G34+G35+G36</f>
        <v>1624000</v>
      </c>
      <c r="H29" s="20">
        <f t="shared" si="48"/>
        <v>1874000</v>
      </c>
      <c r="I29" s="20">
        <f t="shared" si="48"/>
        <v>3899000</v>
      </c>
      <c r="J29" s="20">
        <f t="shared" si="48"/>
        <v>1924000</v>
      </c>
      <c r="K29" s="20">
        <f t="shared" si="5"/>
        <v>0</v>
      </c>
      <c r="L29" s="20">
        <f t="shared" ref="L29:O29" si="49">L30+L31+L32+L33+L34+L35+L36</f>
        <v>0</v>
      </c>
      <c r="M29" s="20">
        <f t="shared" si="49"/>
        <v>0</v>
      </c>
      <c r="N29" s="20">
        <f t="shared" si="49"/>
        <v>0</v>
      </c>
      <c r="O29" s="20">
        <f t="shared" si="49"/>
        <v>0</v>
      </c>
      <c r="P29" s="5" t="s">
        <v>159</v>
      </c>
      <c r="Q29" s="5" t="s">
        <v>160</v>
      </c>
      <c r="R29" s="33">
        <f t="shared" si="7"/>
        <v>0</v>
      </c>
      <c r="S29" s="36">
        <f t="shared" si="8"/>
        <v>0</v>
      </c>
    </row>
    <row r="30" spans="1:19" ht="19.5" thickTop="1" thickBot="1" x14ac:dyDescent="0.3">
      <c r="A30" s="3" t="str">
        <f t="shared" si="2"/>
        <v>a</v>
      </c>
      <c r="B30" s="1" t="s">
        <v>1</v>
      </c>
      <c r="C30" s="7" t="s">
        <v>3</v>
      </c>
      <c r="D30" s="16">
        <v>4200000</v>
      </c>
      <c r="E30" s="16">
        <v>0</v>
      </c>
      <c r="F30" s="22">
        <f t="shared" si="3"/>
        <v>4200000</v>
      </c>
      <c r="G30" s="22">
        <v>1050000</v>
      </c>
      <c r="H30" s="22">
        <v>1050000</v>
      </c>
      <c r="I30" s="22">
        <v>1050000</v>
      </c>
      <c r="J30" s="22">
        <v>1050000</v>
      </c>
      <c r="K30" s="22">
        <f t="shared" si="5"/>
        <v>0</v>
      </c>
      <c r="L30" s="22"/>
      <c r="M30" s="22"/>
      <c r="N30" s="22"/>
      <c r="O30" s="22"/>
      <c r="Q30" s="5" t="s">
        <v>160</v>
      </c>
      <c r="R30" s="33">
        <f t="shared" si="7"/>
        <v>0</v>
      </c>
      <c r="S30" s="36">
        <f t="shared" si="8"/>
        <v>0</v>
      </c>
    </row>
    <row r="31" spans="1:19" ht="19.5" thickTop="1" thickBot="1" x14ac:dyDescent="0.3">
      <c r="A31" s="3" t="str">
        <f t="shared" si="2"/>
        <v>a</v>
      </c>
      <c r="B31" s="1" t="s">
        <v>1</v>
      </c>
      <c r="C31" s="7" t="s">
        <v>4</v>
      </c>
      <c r="D31" s="16">
        <v>3000000</v>
      </c>
      <c r="E31" s="16">
        <v>0</v>
      </c>
      <c r="F31" s="22">
        <f t="shared" si="3"/>
        <v>3000000</v>
      </c>
      <c r="G31" s="22">
        <v>550000</v>
      </c>
      <c r="H31" s="22">
        <v>800000</v>
      </c>
      <c r="I31" s="21">
        <v>800000</v>
      </c>
      <c r="J31" s="22">
        <v>850000</v>
      </c>
      <c r="K31" s="22">
        <f t="shared" si="5"/>
        <v>0</v>
      </c>
      <c r="L31" s="22"/>
      <c r="M31" s="22"/>
      <c r="N31" s="21"/>
      <c r="O31" s="22"/>
      <c r="Q31" s="5" t="s">
        <v>160</v>
      </c>
      <c r="R31" s="33">
        <f t="shared" si="7"/>
        <v>0</v>
      </c>
      <c r="S31" s="36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6">
        <v>0</v>
      </c>
      <c r="E32" s="16">
        <v>0</v>
      </c>
      <c r="F32" s="22">
        <f t="shared" si="3"/>
        <v>0</v>
      </c>
      <c r="G32" s="22"/>
      <c r="H32" s="22"/>
      <c r="I32" s="21"/>
      <c r="J32" s="22"/>
      <c r="K32" s="22">
        <f t="shared" si="5"/>
        <v>0</v>
      </c>
      <c r="L32" s="22"/>
      <c r="M32" s="22"/>
      <c r="N32" s="21"/>
      <c r="O32" s="22"/>
      <c r="Q32" s="5" t="s">
        <v>160</v>
      </c>
      <c r="R32" s="33">
        <f t="shared" si="7"/>
        <v>0</v>
      </c>
      <c r="S32" s="36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6">
        <v>0</v>
      </c>
      <c r="E33" s="16">
        <v>0</v>
      </c>
      <c r="F33" s="22">
        <f t="shared" si="3"/>
        <v>0</v>
      </c>
      <c r="G33" s="22"/>
      <c r="H33" s="22"/>
      <c r="I33" s="21"/>
      <c r="J33" s="22"/>
      <c r="K33" s="22">
        <f t="shared" si="5"/>
        <v>0</v>
      </c>
      <c r="L33" s="22"/>
      <c r="M33" s="22"/>
      <c r="N33" s="21"/>
      <c r="O33" s="22"/>
      <c r="Q33" s="5" t="s">
        <v>160</v>
      </c>
      <c r="R33" s="33">
        <f t="shared" si="7"/>
        <v>0</v>
      </c>
      <c r="S33" s="36">
        <f t="shared" si="8"/>
        <v>0</v>
      </c>
    </row>
    <row r="34" spans="1:19" ht="19.5" thickTop="1" thickBot="1" x14ac:dyDescent="0.3">
      <c r="A34" s="3" t="str">
        <f t="shared" si="2"/>
        <v>a</v>
      </c>
      <c r="B34" s="1" t="s">
        <v>1</v>
      </c>
      <c r="C34" s="7" t="s">
        <v>7</v>
      </c>
      <c r="D34" s="16">
        <v>2025000</v>
      </c>
      <c r="E34" s="16">
        <v>0</v>
      </c>
      <c r="F34" s="22">
        <f t="shared" si="3"/>
        <v>2025000</v>
      </c>
      <c r="G34" s="22"/>
      <c r="H34" s="22"/>
      <c r="I34" s="21">
        <v>2025000</v>
      </c>
      <c r="J34" s="22"/>
      <c r="K34" s="22">
        <f t="shared" si="5"/>
        <v>0</v>
      </c>
      <c r="L34" s="22"/>
      <c r="M34" s="22"/>
      <c r="N34" s="21"/>
      <c r="O34" s="22"/>
      <c r="Q34" s="5" t="s">
        <v>160</v>
      </c>
      <c r="R34" s="33">
        <f t="shared" si="7"/>
        <v>0</v>
      </c>
      <c r="S34" s="36">
        <f t="shared" si="8"/>
        <v>0</v>
      </c>
    </row>
    <row r="35" spans="1:19" ht="19.5" thickTop="1" thickBot="1" x14ac:dyDescent="0.3">
      <c r="A35" s="3" t="str">
        <f t="shared" si="2"/>
        <v>a</v>
      </c>
      <c r="B35" s="1" t="s">
        <v>1</v>
      </c>
      <c r="C35" s="7" t="s">
        <v>8</v>
      </c>
      <c r="D35" s="16">
        <v>70000</v>
      </c>
      <c r="E35" s="16">
        <v>0</v>
      </c>
      <c r="F35" s="22">
        <f t="shared" si="3"/>
        <v>70000</v>
      </c>
      <c r="G35" s="22">
        <v>17500</v>
      </c>
      <c r="H35" s="22">
        <v>17500</v>
      </c>
      <c r="I35" s="22">
        <v>17500</v>
      </c>
      <c r="J35" s="22">
        <v>17500</v>
      </c>
      <c r="K35" s="22">
        <f t="shared" si="5"/>
        <v>0</v>
      </c>
      <c r="L35" s="22"/>
      <c r="M35" s="22"/>
      <c r="N35" s="22"/>
      <c r="O35" s="22"/>
      <c r="Q35" s="5" t="s">
        <v>160</v>
      </c>
      <c r="R35" s="33">
        <f t="shared" si="7"/>
        <v>0</v>
      </c>
      <c r="S35" s="36">
        <f t="shared" si="8"/>
        <v>0</v>
      </c>
    </row>
    <row r="36" spans="1:19" ht="19.5" thickTop="1" thickBot="1" x14ac:dyDescent="0.3">
      <c r="A36" s="3" t="str">
        <f t="shared" si="2"/>
        <v>a</v>
      </c>
      <c r="B36" s="1" t="s">
        <v>1</v>
      </c>
      <c r="C36" s="7" t="s">
        <v>9</v>
      </c>
      <c r="D36" s="16">
        <v>26000</v>
      </c>
      <c r="E36" s="16">
        <v>0</v>
      </c>
      <c r="F36" s="22">
        <f t="shared" si="3"/>
        <v>26000</v>
      </c>
      <c r="G36" s="22">
        <v>6500</v>
      </c>
      <c r="H36" s="22">
        <v>6500</v>
      </c>
      <c r="I36" s="22">
        <v>6500</v>
      </c>
      <c r="J36" s="22">
        <v>6500</v>
      </c>
      <c r="K36" s="22">
        <f t="shared" si="5"/>
        <v>0</v>
      </c>
      <c r="L36" s="22"/>
      <c r="M36" s="22"/>
      <c r="N36" s="22"/>
      <c r="O36" s="22"/>
      <c r="Q36" s="5" t="s">
        <v>160</v>
      </c>
      <c r="R36" s="33">
        <f t="shared" si="7"/>
        <v>0</v>
      </c>
      <c r="S36" s="36">
        <f t="shared" si="8"/>
        <v>0</v>
      </c>
    </row>
    <row r="37" spans="1:19" ht="19.5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6">
        <v>93000</v>
      </c>
      <c r="E37" s="16">
        <v>0</v>
      </c>
      <c r="F37" s="22">
        <f t="shared" si="3"/>
        <v>93000</v>
      </c>
      <c r="G37" s="43">
        <v>23300</v>
      </c>
      <c r="H37" s="43">
        <v>23200</v>
      </c>
      <c r="I37" s="43">
        <v>23300</v>
      </c>
      <c r="J37" s="43">
        <v>23200</v>
      </c>
      <c r="K37" s="22">
        <f t="shared" si="5"/>
        <v>0</v>
      </c>
      <c r="L37" s="22"/>
      <c r="M37" s="22"/>
      <c r="N37" s="22"/>
      <c r="O37" s="22"/>
      <c r="Q37" s="5" t="s">
        <v>160</v>
      </c>
      <c r="R37" s="33">
        <f t="shared" si="7"/>
        <v>0</v>
      </c>
      <c r="S37" s="36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6">
        <v>0</v>
      </c>
      <c r="E38" s="16">
        <v>0</v>
      </c>
      <c r="F38" s="22">
        <f t="shared" si="3"/>
        <v>0</v>
      </c>
      <c r="G38" s="22"/>
      <c r="H38" s="22"/>
      <c r="I38" s="21"/>
      <c r="J38" s="22"/>
      <c r="K38" s="22">
        <f t="shared" si="5"/>
        <v>0</v>
      </c>
      <c r="L38" s="22"/>
      <c r="M38" s="22"/>
      <c r="N38" s="21"/>
      <c r="O38" s="22"/>
      <c r="Q38" s="5" t="s">
        <v>160</v>
      </c>
      <c r="R38" s="33">
        <f t="shared" si="7"/>
        <v>0</v>
      </c>
      <c r="S38" s="36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6">
        <v>0</v>
      </c>
      <c r="E39" s="16">
        <v>0</v>
      </c>
      <c r="F39" s="22">
        <f t="shared" si="3"/>
        <v>0</v>
      </c>
      <c r="G39" s="22"/>
      <c r="H39" s="22"/>
      <c r="I39" s="21"/>
      <c r="J39" s="22"/>
      <c r="K39" s="22">
        <f t="shared" si="5"/>
        <v>0</v>
      </c>
      <c r="L39" s="22"/>
      <c r="M39" s="22"/>
      <c r="N39" s="21"/>
      <c r="O39" s="22"/>
      <c r="Q39" s="5" t="s">
        <v>160</v>
      </c>
      <c r="R39" s="33">
        <f t="shared" si="7"/>
        <v>0</v>
      </c>
      <c r="S39" s="36">
        <f t="shared" si="8"/>
        <v>0</v>
      </c>
    </row>
    <row r="40" spans="1:19" ht="31.5" thickTop="1" thickBot="1" x14ac:dyDescent="0.3">
      <c r="A40" s="3" t="str">
        <f t="shared" si="2"/>
        <v>a</v>
      </c>
      <c r="B40" s="8" t="s">
        <v>22</v>
      </c>
      <c r="C40" s="9" t="s">
        <v>23</v>
      </c>
      <c r="D40" s="14">
        <f>D41+D49+D50+D51</f>
        <v>3298000</v>
      </c>
      <c r="E40" s="14">
        <f>E41+E49+E50+E51</f>
        <v>0</v>
      </c>
      <c r="F40" s="19">
        <f t="shared" si="3"/>
        <v>3298000</v>
      </c>
      <c r="G40" s="19">
        <f t="shared" ref="G40:J40" si="50">G41+G49+G50+G51</f>
        <v>795500</v>
      </c>
      <c r="H40" s="19">
        <f t="shared" si="50"/>
        <v>821500</v>
      </c>
      <c r="I40" s="19">
        <f t="shared" si="50"/>
        <v>830500</v>
      </c>
      <c r="J40" s="19">
        <f t="shared" si="50"/>
        <v>850500</v>
      </c>
      <c r="K40" s="19">
        <f t="shared" si="5"/>
        <v>0</v>
      </c>
      <c r="L40" s="19">
        <f t="shared" ref="L40:O40" si="51">L41+L49+L50+L51</f>
        <v>0</v>
      </c>
      <c r="M40" s="19">
        <f t="shared" si="51"/>
        <v>0</v>
      </c>
      <c r="N40" s="19">
        <f t="shared" si="51"/>
        <v>0</v>
      </c>
      <c r="O40" s="19">
        <f t="shared" si="51"/>
        <v>0</v>
      </c>
      <c r="P40" s="5" t="s">
        <v>159</v>
      </c>
      <c r="Q40" s="5" t="s">
        <v>162</v>
      </c>
      <c r="R40" s="33">
        <f t="shared" si="7"/>
        <v>0</v>
      </c>
      <c r="S40" s="36">
        <f t="shared" si="8"/>
        <v>0</v>
      </c>
    </row>
    <row r="41" spans="1:19" ht="19.5" thickTop="1" thickBot="1" x14ac:dyDescent="0.3">
      <c r="A41" s="3" t="str">
        <f t="shared" si="2"/>
        <v>a</v>
      </c>
      <c r="B41" s="1" t="s">
        <v>1</v>
      </c>
      <c r="C41" s="7" t="s">
        <v>2</v>
      </c>
      <c r="D41" s="15">
        <f>D42+D43+D44+D45+D46+D47+D48</f>
        <v>3278000</v>
      </c>
      <c r="E41" s="15">
        <f>E42+E43+E44+E45+E46+E47+E48</f>
        <v>0</v>
      </c>
      <c r="F41" s="20">
        <f t="shared" si="3"/>
        <v>3278000</v>
      </c>
      <c r="G41" s="20">
        <f t="shared" ref="G41:J41" si="52">G42+G43+G44+G45+G46+G47+G48</f>
        <v>785500</v>
      </c>
      <c r="H41" s="20">
        <f t="shared" si="52"/>
        <v>811500</v>
      </c>
      <c r="I41" s="20">
        <f t="shared" si="52"/>
        <v>830500</v>
      </c>
      <c r="J41" s="20">
        <f t="shared" si="52"/>
        <v>850500</v>
      </c>
      <c r="K41" s="20">
        <f t="shared" si="5"/>
        <v>0</v>
      </c>
      <c r="L41" s="20">
        <f t="shared" ref="L41:O41" si="53">L42+L43+L44+L45+L46+L47+L48</f>
        <v>0</v>
      </c>
      <c r="M41" s="20">
        <f t="shared" si="53"/>
        <v>0</v>
      </c>
      <c r="N41" s="20">
        <f t="shared" si="53"/>
        <v>0</v>
      </c>
      <c r="O41" s="20">
        <f t="shared" si="53"/>
        <v>0</v>
      </c>
      <c r="P41" s="5" t="s">
        <v>159</v>
      </c>
      <c r="Q41" s="5" t="s">
        <v>162</v>
      </c>
      <c r="R41" s="33">
        <f t="shared" si="7"/>
        <v>0</v>
      </c>
      <c r="S41" s="36">
        <f t="shared" si="8"/>
        <v>0</v>
      </c>
    </row>
    <row r="42" spans="1:19" ht="19.5" thickTop="1" thickBot="1" x14ac:dyDescent="0.3">
      <c r="A42" s="3" t="str">
        <f t="shared" si="2"/>
        <v>a</v>
      </c>
      <c r="B42" s="1" t="s">
        <v>1</v>
      </c>
      <c r="C42" s="7" t="s">
        <v>3</v>
      </c>
      <c r="D42" s="15">
        <f t="shared" ref="D42:J51" si="54">D54+D66+D78</f>
        <v>2430000</v>
      </c>
      <c r="E42" s="15">
        <f t="shared" ref="E42" si="55">E54+E66+E78</f>
        <v>0</v>
      </c>
      <c r="F42" s="20">
        <f t="shared" si="3"/>
        <v>2430000</v>
      </c>
      <c r="G42" s="20">
        <f t="shared" si="54"/>
        <v>607500</v>
      </c>
      <c r="H42" s="20">
        <f t="shared" si="54"/>
        <v>607500</v>
      </c>
      <c r="I42" s="20">
        <f t="shared" si="54"/>
        <v>607500</v>
      </c>
      <c r="J42" s="20">
        <f t="shared" si="54"/>
        <v>607500</v>
      </c>
      <c r="K42" s="20">
        <f t="shared" si="5"/>
        <v>0</v>
      </c>
      <c r="L42" s="20">
        <f t="shared" ref="L42:O42" si="56">L54+L66+L78</f>
        <v>0</v>
      </c>
      <c r="M42" s="20">
        <f t="shared" si="56"/>
        <v>0</v>
      </c>
      <c r="N42" s="20">
        <f t="shared" si="56"/>
        <v>0</v>
      </c>
      <c r="O42" s="20">
        <f t="shared" si="56"/>
        <v>0</v>
      </c>
      <c r="P42" s="5" t="s">
        <v>159</v>
      </c>
      <c r="Q42" s="5" t="s">
        <v>162</v>
      </c>
      <c r="R42" s="33">
        <f t="shared" si="7"/>
        <v>0</v>
      </c>
      <c r="S42" s="36">
        <f t="shared" si="8"/>
        <v>0</v>
      </c>
    </row>
    <row r="43" spans="1:19" ht="19.5" thickTop="1" thickBot="1" x14ac:dyDescent="0.3">
      <c r="A43" s="3" t="str">
        <f t="shared" si="2"/>
        <v>a</v>
      </c>
      <c r="B43" s="1" t="s">
        <v>1</v>
      </c>
      <c r="C43" s="7" t="s">
        <v>4</v>
      </c>
      <c r="D43" s="15">
        <f t="shared" si="54"/>
        <v>819000</v>
      </c>
      <c r="E43" s="15">
        <f t="shared" ref="E43" si="57">E55+E67+E79</f>
        <v>0</v>
      </c>
      <c r="F43" s="20">
        <f t="shared" si="3"/>
        <v>819000</v>
      </c>
      <c r="G43" s="20">
        <f t="shared" si="54"/>
        <v>164000</v>
      </c>
      <c r="H43" s="20">
        <f t="shared" si="54"/>
        <v>195000</v>
      </c>
      <c r="I43" s="20">
        <f t="shared" si="54"/>
        <v>220000</v>
      </c>
      <c r="J43" s="20">
        <f t="shared" si="54"/>
        <v>240000</v>
      </c>
      <c r="K43" s="20">
        <f t="shared" si="5"/>
        <v>0</v>
      </c>
      <c r="L43" s="20">
        <f t="shared" ref="L43:O43" si="58">L55+L67+L79</f>
        <v>0</v>
      </c>
      <c r="M43" s="20">
        <f t="shared" si="58"/>
        <v>0</v>
      </c>
      <c r="N43" s="20">
        <f t="shared" si="58"/>
        <v>0</v>
      </c>
      <c r="O43" s="20">
        <f t="shared" si="58"/>
        <v>0</v>
      </c>
      <c r="P43" s="5" t="s">
        <v>159</v>
      </c>
      <c r="Q43" s="5" t="s">
        <v>162</v>
      </c>
      <c r="R43" s="33">
        <f t="shared" si="7"/>
        <v>0</v>
      </c>
      <c r="S43" s="36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5">
        <f t="shared" si="54"/>
        <v>0</v>
      </c>
      <c r="E44" s="15">
        <f t="shared" ref="E44" si="59">E56+E68+E80</f>
        <v>0</v>
      </c>
      <c r="F44" s="20">
        <f t="shared" si="3"/>
        <v>0</v>
      </c>
      <c r="G44" s="20">
        <f t="shared" si="54"/>
        <v>0</v>
      </c>
      <c r="H44" s="20">
        <f t="shared" si="54"/>
        <v>0</v>
      </c>
      <c r="I44" s="20">
        <f t="shared" si="54"/>
        <v>0</v>
      </c>
      <c r="J44" s="20">
        <f t="shared" si="54"/>
        <v>0</v>
      </c>
      <c r="K44" s="20">
        <f t="shared" si="5"/>
        <v>0</v>
      </c>
      <c r="L44" s="20">
        <f t="shared" ref="L44:O44" si="60">L56+L68+L80</f>
        <v>0</v>
      </c>
      <c r="M44" s="20">
        <f t="shared" si="60"/>
        <v>0</v>
      </c>
      <c r="N44" s="20">
        <f t="shared" si="60"/>
        <v>0</v>
      </c>
      <c r="O44" s="20">
        <f t="shared" si="60"/>
        <v>0</v>
      </c>
      <c r="P44" s="5" t="s">
        <v>159</v>
      </c>
      <c r="Q44" s="5" t="s">
        <v>162</v>
      </c>
      <c r="R44" s="33">
        <f t="shared" si="7"/>
        <v>0</v>
      </c>
      <c r="S44" s="36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5">
        <f t="shared" si="54"/>
        <v>0</v>
      </c>
      <c r="E45" s="15">
        <f t="shared" ref="E45" si="61">E57+E69+E81</f>
        <v>0</v>
      </c>
      <c r="F45" s="20">
        <f t="shared" si="3"/>
        <v>0</v>
      </c>
      <c r="G45" s="20">
        <f t="shared" si="54"/>
        <v>0</v>
      </c>
      <c r="H45" s="20">
        <f t="shared" si="54"/>
        <v>0</v>
      </c>
      <c r="I45" s="20">
        <f t="shared" si="54"/>
        <v>0</v>
      </c>
      <c r="J45" s="20">
        <f t="shared" si="54"/>
        <v>0</v>
      </c>
      <c r="K45" s="20">
        <f t="shared" si="5"/>
        <v>0</v>
      </c>
      <c r="L45" s="20">
        <f t="shared" ref="L45:O45" si="62">L57+L69+L81</f>
        <v>0</v>
      </c>
      <c r="M45" s="20">
        <f t="shared" si="62"/>
        <v>0</v>
      </c>
      <c r="N45" s="20">
        <f t="shared" si="62"/>
        <v>0</v>
      </c>
      <c r="O45" s="20">
        <f t="shared" si="62"/>
        <v>0</v>
      </c>
      <c r="P45" s="5" t="s">
        <v>159</v>
      </c>
      <c r="Q45" s="5" t="s">
        <v>162</v>
      </c>
      <c r="R45" s="33">
        <f t="shared" si="7"/>
        <v>0</v>
      </c>
      <c r="S45" s="36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5">
        <f t="shared" si="54"/>
        <v>0</v>
      </c>
      <c r="E46" s="15">
        <f t="shared" ref="E46" si="63">E58+E70+E82</f>
        <v>0</v>
      </c>
      <c r="F46" s="20">
        <f t="shared" si="3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"/>
        <v>0</v>
      </c>
      <c r="L46" s="20">
        <f t="shared" ref="L46:O46" si="64">L58+L70+L82</f>
        <v>0</v>
      </c>
      <c r="M46" s="20">
        <f t="shared" si="64"/>
        <v>0</v>
      </c>
      <c r="N46" s="20">
        <f t="shared" si="64"/>
        <v>0</v>
      </c>
      <c r="O46" s="20">
        <f t="shared" si="64"/>
        <v>0</v>
      </c>
      <c r="P46" s="5" t="s">
        <v>159</v>
      </c>
      <c r="Q46" s="5" t="s">
        <v>162</v>
      </c>
      <c r="R46" s="33">
        <f t="shared" si="7"/>
        <v>0</v>
      </c>
      <c r="S46" s="36">
        <f t="shared" si="8"/>
        <v>0</v>
      </c>
    </row>
    <row r="47" spans="1:19" ht="19.5" thickTop="1" thickBot="1" x14ac:dyDescent="0.3">
      <c r="A47" s="3" t="str">
        <f t="shared" si="2"/>
        <v>a</v>
      </c>
      <c r="B47" s="1" t="s">
        <v>1</v>
      </c>
      <c r="C47" s="7" t="s">
        <v>8</v>
      </c>
      <c r="D47" s="15">
        <f t="shared" si="54"/>
        <v>15000</v>
      </c>
      <c r="E47" s="15">
        <f t="shared" ref="E47" si="65">E59+E71+E83</f>
        <v>0</v>
      </c>
      <c r="F47" s="20">
        <f t="shared" si="3"/>
        <v>15000</v>
      </c>
      <c r="G47" s="20">
        <f t="shared" si="54"/>
        <v>10000</v>
      </c>
      <c r="H47" s="20">
        <f t="shared" si="54"/>
        <v>5000</v>
      </c>
      <c r="I47" s="20">
        <f t="shared" si="54"/>
        <v>0</v>
      </c>
      <c r="J47" s="20">
        <f t="shared" si="54"/>
        <v>0</v>
      </c>
      <c r="K47" s="20">
        <f t="shared" si="5"/>
        <v>0</v>
      </c>
      <c r="L47" s="20">
        <f t="shared" ref="L47:O47" si="66">L59+L71+L83</f>
        <v>0</v>
      </c>
      <c r="M47" s="20">
        <f t="shared" si="66"/>
        <v>0</v>
      </c>
      <c r="N47" s="20">
        <f t="shared" si="66"/>
        <v>0</v>
      </c>
      <c r="O47" s="20">
        <f t="shared" si="66"/>
        <v>0</v>
      </c>
      <c r="P47" s="5" t="s">
        <v>159</v>
      </c>
      <c r="Q47" s="5" t="s">
        <v>162</v>
      </c>
      <c r="R47" s="33">
        <f t="shared" si="7"/>
        <v>0</v>
      </c>
      <c r="S47" s="36">
        <f t="shared" si="8"/>
        <v>0</v>
      </c>
    </row>
    <row r="48" spans="1:19" ht="19.5" thickTop="1" thickBot="1" x14ac:dyDescent="0.3">
      <c r="A48" s="3" t="str">
        <f t="shared" si="2"/>
        <v>a</v>
      </c>
      <c r="B48" s="1" t="s">
        <v>1</v>
      </c>
      <c r="C48" s="7" t="s">
        <v>9</v>
      </c>
      <c r="D48" s="15">
        <f t="shared" si="54"/>
        <v>14000</v>
      </c>
      <c r="E48" s="15">
        <f t="shared" ref="E48" si="67">E60+E72+E84</f>
        <v>0</v>
      </c>
      <c r="F48" s="20">
        <f t="shared" si="3"/>
        <v>14000</v>
      </c>
      <c r="G48" s="20">
        <f t="shared" si="54"/>
        <v>4000</v>
      </c>
      <c r="H48" s="20">
        <f t="shared" si="54"/>
        <v>4000</v>
      </c>
      <c r="I48" s="20">
        <f t="shared" si="54"/>
        <v>3000</v>
      </c>
      <c r="J48" s="20">
        <f t="shared" si="54"/>
        <v>3000</v>
      </c>
      <c r="K48" s="20">
        <f t="shared" si="5"/>
        <v>0</v>
      </c>
      <c r="L48" s="20">
        <f t="shared" ref="L48:O48" si="68">L60+L72+L84</f>
        <v>0</v>
      </c>
      <c r="M48" s="20">
        <f t="shared" si="68"/>
        <v>0</v>
      </c>
      <c r="N48" s="20">
        <f t="shared" si="68"/>
        <v>0</v>
      </c>
      <c r="O48" s="20">
        <f t="shared" si="68"/>
        <v>0</v>
      </c>
      <c r="P48" s="5" t="s">
        <v>159</v>
      </c>
      <c r="Q48" s="5" t="s">
        <v>162</v>
      </c>
      <c r="R48" s="33">
        <f t="shared" si="7"/>
        <v>0</v>
      </c>
      <c r="S48" s="36">
        <f t="shared" si="8"/>
        <v>0</v>
      </c>
    </row>
    <row r="49" spans="1:19" ht="19.5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5">
        <f t="shared" si="54"/>
        <v>20000</v>
      </c>
      <c r="E49" s="15">
        <f t="shared" ref="E49" si="69">E61+E73+E85</f>
        <v>0</v>
      </c>
      <c r="F49" s="20">
        <f t="shared" si="3"/>
        <v>20000</v>
      </c>
      <c r="G49" s="20">
        <f t="shared" si="54"/>
        <v>10000</v>
      </c>
      <c r="H49" s="20">
        <f t="shared" si="54"/>
        <v>10000</v>
      </c>
      <c r="I49" s="20">
        <f t="shared" si="54"/>
        <v>0</v>
      </c>
      <c r="J49" s="20">
        <f t="shared" si="54"/>
        <v>0</v>
      </c>
      <c r="K49" s="20">
        <f t="shared" si="5"/>
        <v>0</v>
      </c>
      <c r="L49" s="20">
        <f t="shared" ref="L49:O49" si="70">L61+L73+L85</f>
        <v>0</v>
      </c>
      <c r="M49" s="20">
        <f t="shared" si="70"/>
        <v>0</v>
      </c>
      <c r="N49" s="20">
        <f t="shared" si="70"/>
        <v>0</v>
      </c>
      <c r="O49" s="20">
        <f t="shared" si="70"/>
        <v>0</v>
      </c>
      <c r="P49" s="5" t="s">
        <v>159</v>
      </c>
      <c r="Q49" s="5" t="s">
        <v>162</v>
      </c>
      <c r="R49" s="33">
        <f t="shared" si="7"/>
        <v>0</v>
      </c>
      <c r="S49" s="36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5">
        <f t="shared" si="54"/>
        <v>0</v>
      </c>
      <c r="E50" s="15">
        <f t="shared" ref="E50" si="71">E62+E74+E86</f>
        <v>0</v>
      </c>
      <c r="F50" s="20">
        <f t="shared" si="3"/>
        <v>0</v>
      </c>
      <c r="G50" s="20">
        <f t="shared" si="54"/>
        <v>0</v>
      </c>
      <c r="H50" s="20">
        <f t="shared" si="54"/>
        <v>0</v>
      </c>
      <c r="I50" s="20">
        <f t="shared" si="54"/>
        <v>0</v>
      </c>
      <c r="J50" s="20">
        <f t="shared" si="54"/>
        <v>0</v>
      </c>
      <c r="K50" s="20">
        <f t="shared" si="5"/>
        <v>0</v>
      </c>
      <c r="L50" s="20">
        <f t="shared" ref="L50:O50" si="72">L62+L74+L86</f>
        <v>0</v>
      </c>
      <c r="M50" s="20">
        <f t="shared" si="72"/>
        <v>0</v>
      </c>
      <c r="N50" s="20">
        <f t="shared" si="72"/>
        <v>0</v>
      </c>
      <c r="O50" s="20">
        <f t="shared" si="72"/>
        <v>0</v>
      </c>
      <c r="P50" s="5" t="s">
        <v>159</v>
      </c>
      <c r="Q50" s="5" t="s">
        <v>162</v>
      </c>
      <c r="R50" s="33">
        <f t="shared" si="7"/>
        <v>0</v>
      </c>
      <c r="S50" s="36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5">
        <f t="shared" si="54"/>
        <v>0</v>
      </c>
      <c r="E51" s="15">
        <f t="shared" ref="E51" si="73">E63+E75+E87</f>
        <v>0</v>
      </c>
      <c r="F51" s="20">
        <f t="shared" si="3"/>
        <v>0</v>
      </c>
      <c r="G51" s="20">
        <f t="shared" si="54"/>
        <v>0</v>
      </c>
      <c r="H51" s="20">
        <f t="shared" si="54"/>
        <v>0</v>
      </c>
      <c r="I51" s="20">
        <f t="shared" si="54"/>
        <v>0</v>
      </c>
      <c r="J51" s="20">
        <f t="shared" si="54"/>
        <v>0</v>
      </c>
      <c r="K51" s="20">
        <f t="shared" si="5"/>
        <v>0</v>
      </c>
      <c r="L51" s="20">
        <f t="shared" ref="L51:O51" si="74">L63+L75+L87</f>
        <v>0</v>
      </c>
      <c r="M51" s="20">
        <f t="shared" si="74"/>
        <v>0</v>
      </c>
      <c r="N51" s="20">
        <f t="shared" si="74"/>
        <v>0</v>
      </c>
      <c r="O51" s="20">
        <f t="shared" si="74"/>
        <v>0</v>
      </c>
      <c r="P51" s="5" t="s">
        <v>159</v>
      </c>
      <c r="Q51" s="5" t="s">
        <v>162</v>
      </c>
      <c r="R51" s="33">
        <f t="shared" si="7"/>
        <v>0</v>
      </c>
      <c r="S51" s="36">
        <f t="shared" si="8"/>
        <v>0</v>
      </c>
    </row>
    <row r="52" spans="1:19" ht="31.5" thickTop="1" thickBot="1" x14ac:dyDescent="0.3">
      <c r="A52" s="3" t="str">
        <f t="shared" si="2"/>
        <v>a</v>
      </c>
      <c r="B52" s="8" t="s">
        <v>24</v>
      </c>
      <c r="C52" s="9" t="s">
        <v>25</v>
      </c>
      <c r="D52" s="14">
        <f t="shared" ref="D52:E52" si="75">D53+D61+D62+D63</f>
        <v>3048000</v>
      </c>
      <c r="E52" s="14">
        <f t="shared" si="75"/>
        <v>0</v>
      </c>
      <c r="F52" s="19">
        <f t="shared" si="3"/>
        <v>3048000</v>
      </c>
      <c r="G52" s="19">
        <f t="shared" ref="G52:J52" si="76">G53+G61+G62+G63</f>
        <v>772500</v>
      </c>
      <c r="H52" s="19">
        <f t="shared" si="76"/>
        <v>768500</v>
      </c>
      <c r="I52" s="19">
        <f t="shared" si="76"/>
        <v>753500</v>
      </c>
      <c r="J52" s="19">
        <f t="shared" si="76"/>
        <v>753500</v>
      </c>
      <c r="K52" s="19">
        <f t="shared" si="5"/>
        <v>0</v>
      </c>
      <c r="L52" s="19">
        <f t="shared" ref="L52:O52" si="77">L53+L61+L62+L63</f>
        <v>0</v>
      </c>
      <c r="M52" s="19">
        <f t="shared" si="77"/>
        <v>0</v>
      </c>
      <c r="N52" s="19">
        <f t="shared" si="77"/>
        <v>0</v>
      </c>
      <c r="O52" s="19">
        <f t="shared" si="77"/>
        <v>0</v>
      </c>
      <c r="P52" s="5" t="s">
        <v>159</v>
      </c>
      <c r="Q52" s="5" t="s">
        <v>162</v>
      </c>
      <c r="R52" s="33">
        <f t="shared" si="7"/>
        <v>0</v>
      </c>
      <c r="S52" s="36">
        <f t="shared" si="8"/>
        <v>0</v>
      </c>
    </row>
    <row r="53" spans="1:19" ht="19.5" thickTop="1" thickBot="1" x14ac:dyDescent="0.3">
      <c r="A53" s="3" t="str">
        <f t="shared" si="2"/>
        <v>a</v>
      </c>
      <c r="B53" s="1" t="s">
        <v>1</v>
      </c>
      <c r="C53" s="7" t="s">
        <v>2</v>
      </c>
      <c r="D53" s="15">
        <f t="shared" ref="D53:E53" si="78">D54+D55+D56+D57+D58+D59+D60</f>
        <v>3028000</v>
      </c>
      <c r="E53" s="15">
        <f t="shared" si="78"/>
        <v>0</v>
      </c>
      <c r="F53" s="20">
        <f t="shared" si="3"/>
        <v>3028000</v>
      </c>
      <c r="G53" s="20">
        <f t="shared" ref="G53:J53" si="79">G54+G55+G56+G57+G58+G59+G60</f>
        <v>762500</v>
      </c>
      <c r="H53" s="20">
        <f t="shared" si="79"/>
        <v>758500</v>
      </c>
      <c r="I53" s="20">
        <f t="shared" si="79"/>
        <v>753500</v>
      </c>
      <c r="J53" s="20">
        <f t="shared" si="79"/>
        <v>753500</v>
      </c>
      <c r="K53" s="20">
        <f t="shared" si="5"/>
        <v>0</v>
      </c>
      <c r="L53" s="20">
        <f t="shared" ref="L53:O53" si="80">L54+L55+L56+L57+L58+L59+L60</f>
        <v>0</v>
      </c>
      <c r="M53" s="20">
        <f t="shared" si="80"/>
        <v>0</v>
      </c>
      <c r="N53" s="20">
        <f t="shared" si="80"/>
        <v>0</v>
      </c>
      <c r="O53" s="20">
        <f t="shared" si="80"/>
        <v>0</v>
      </c>
      <c r="P53" s="5" t="s">
        <v>159</v>
      </c>
      <c r="Q53" s="5" t="s">
        <v>162</v>
      </c>
      <c r="R53" s="33">
        <f t="shared" si="7"/>
        <v>0</v>
      </c>
      <c r="S53" s="36">
        <f t="shared" si="8"/>
        <v>0</v>
      </c>
    </row>
    <row r="54" spans="1:19" ht="19.5" thickTop="1" thickBot="1" x14ac:dyDescent="0.3">
      <c r="A54" s="3" t="str">
        <f t="shared" si="2"/>
        <v>a</v>
      </c>
      <c r="B54" s="1" t="s">
        <v>1</v>
      </c>
      <c r="C54" s="7" t="s">
        <v>3</v>
      </c>
      <c r="D54" s="16">
        <v>2430000</v>
      </c>
      <c r="E54" s="16">
        <v>0</v>
      </c>
      <c r="F54" s="22">
        <f t="shared" si="3"/>
        <v>2430000</v>
      </c>
      <c r="G54" s="22">
        <v>607500</v>
      </c>
      <c r="H54" s="22">
        <v>607500</v>
      </c>
      <c r="I54" s="21">
        <v>607500</v>
      </c>
      <c r="J54" s="21">
        <v>607500</v>
      </c>
      <c r="K54" s="22">
        <f t="shared" si="5"/>
        <v>0</v>
      </c>
      <c r="L54" s="22"/>
      <c r="M54" s="22"/>
      <c r="N54" s="21"/>
      <c r="O54" s="21"/>
      <c r="Q54" s="5" t="s">
        <v>162</v>
      </c>
      <c r="R54" s="33">
        <f t="shared" si="7"/>
        <v>0</v>
      </c>
      <c r="S54" s="36">
        <f t="shared" si="8"/>
        <v>0</v>
      </c>
    </row>
    <row r="55" spans="1:19" ht="19.5" thickTop="1" thickBot="1" x14ac:dyDescent="0.3">
      <c r="A55" s="3" t="str">
        <f t="shared" si="2"/>
        <v>a</v>
      </c>
      <c r="B55" s="1" t="s">
        <v>1</v>
      </c>
      <c r="C55" s="7" t="s">
        <v>4</v>
      </c>
      <c r="D55" s="16">
        <v>579000</v>
      </c>
      <c r="E55" s="16">
        <v>0</v>
      </c>
      <c r="F55" s="22">
        <f t="shared" si="3"/>
        <v>579000</v>
      </c>
      <c r="G55" s="22">
        <v>144000</v>
      </c>
      <c r="H55" s="22">
        <v>145000</v>
      </c>
      <c r="I55" s="22">
        <v>145000</v>
      </c>
      <c r="J55" s="22">
        <v>145000</v>
      </c>
      <c r="K55" s="22">
        <f t="shared" si="5"/>
        <v>0</v>
      </c>
      <c r="L55" s="22"/>
      <c r="M55" s="22"/>
      <c r="N55" s="22"/>
      <c r="O55" s="22"/>
      <c r="Q55" s="5" t="s">
        <v>162</v>
      </c>
      <c r="R55" s="33">
        <f t="shared" si="7"/>
        <v>0</v>
      </c>
      <c r="S55" s="36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6">
        <v>0</v>
      </c>
      <c r="E56" s="16">
        <v>0</v>
      </c>
      <c r="F56" s="22">
        <f t="shared" si="3"/>
        <v>0</v>
      </c>
      <c r="G56" s="22"/>
      <c r="H56" s="22"/>
      <c r="I56" s="21"/>
      <c r="J56" s="22"/>
      <c r="K56" s="22">
        <f t="shared" si="5"/>
        <v>0</v>
      </c>
      <c r="L56" s="22"/>
      <c r="M56" s="22"/>
      <c r="N56" s="21"/>
      <c r="O56" s="22"/>
      <c r="Q56" s="5" t="s">
        <v>162</v>
      </c>
      <c r="R56" s="33">
        <f t="shared" si="7"/>
        <v>0</v>
      </c>
      <c r="S56" s="36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6">
        <v>0</v>
      </c>
      <c r="E57" s="16">
        <v>0</v>
      </c>
      <c r="F57" s="22">
        <f t="shared" si="3"/>
        <v>0</v>
      </c>
      <c r="G57" s="22"/>
      <c r="H57" s="22"/>
      <c r="I57" s="21"/>
      <c r="J57" s="22"/>
      <c r="K57" s="22">
        <f t="shared" si="5"/>
        <v>0</v>
      </c>
      <c r="L57" s="22"/>
      <c r="M57" s="22"/>
      <c r="N57" s="21"/>
      <c r="O57" s="22"/>
      <c r="Q57" s="5" t="s">
        <v>162</v>
      </c>
      <c r="R57" s="33">
        <f t="shared" si="7"/>
        <v>0</v>
      </c>
      <c r="S57" s="36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6">
        <v>0</v>
      </c>
      <c r="E58" s="16">
        <v>0</v>
      </c>
      <c r="F58" s="22">
        <f t="shared" si="3"/>
        <v>0</v>
      </c>
      <c r="G58" s="22"/>
      <c r="H58" s="22"/>
      <c r="I58" s="21"/>
      <c r="J58" s="22"/>
      <c r="K58" s="22">
        <f t="shared" si="5"/>
        <v>0</v>
      </c>
      <c r="L58" s="22"/>
      <c r="M58" s="22"/>
      <c r="N58" s="21"/>
      <c r="O58" s="22"/>
      <c r="Q58" s="5" t="s">
        <v>162</v>
      </c>
      <c r="R58" s="33">
        <f t="shared" si="7"/>
        <v>0</v>
      </c>
      <c r="S58" s="36">
        <f t="shared" si="8"/>
        <v>0</v>
      </c>
    </row>
    <row r="59" spans="1:19" ht="19.5" thickTop="1" thickBot="1" x14ac:dyDescent="0.3">
      <c r="A59" s="3" t="str">
        <f t="shared" si="2"/>
        <v>a</v>
      </c>
      <c r="B59" s="1" t="s">
        <v>1</v>
      </c>
      <c r="C59" s="7" t="s">
        <v>8</v>
      </c>
      <c r="D59" s="16">
        <v>15000</v>
      </c>
      <c r="E59" s="16">
        <v>0</v>
      </c>
      <c r="F59" s="22">
        <f t="shared" si="3"/>
        <v>15000</v>
      </c>
      <c r="G59" s="22">
        <v>10000</v>
      </c>
      <c r="H59" s="22">
        <v>5000</v>
      </c>
      <c r="I59" s="21">
        <v>0</v>
      </c>
      <c r="J59" s="22">
        <v>0</v>
      </c>
      <c r="K59" s="22">
        <f t="shared" si="5"/>
        <v>0</v>
      </c>
      <c r="L59" s="22"/>
      <c r="M59" s="22"/>
      <c r="N59" s="21"/>
      <c r="O59" s="22"/>
      <c r="Q59" s="5" t="s">
        <v>162</v>
      </c>
      <c r="R59" s="33">
        <f t="shared" si="7"/>
        <v>0</v>
      </c>
      <c r="S59" s="36">
        <f t="shared" si="8"/>
        <v>0</v>
      </c>
    </row>
    <row r="60" spans="1:19" ht="19.5" thickTop="1" thickBot="1" x14ac:dyDescent="0.3">
      <c r="A60" s="3" t="str">
        <f t="shared" si="2"/>
        <v>a</v>
      </c>
      <c r="B60" s="1" t="s">
        <v>1</v>
      </c>
      <c r="C60" s="7" t="s">
        <v>9</v>
      </c>
      <c r="D60" s="16">
        <v>4000</v>
      </c>
      <c r="E60" s="16">
        <v>0</v>
      </c>
      <c r="F60" s="22">
        <f t="shared" si="3"/>
        <v>4000</v>
      </c>
      <c r="G60" s="22">
        <v>1000</v>
      </c>
      <c r="H60" s="22">
        <v>1000</v>
      </c>
      <c r="I60" s="22">
        <v>1000</v>
      </c>
      <c r="J60" s="22">
        <v>1000</v>
      </c>
      <c r="K60" s="22">
        <f t="shared" si="5"/>
        <v>0</v>
      </c>
      <c r="L60" s="22"/>
      <c r="M60" s="22"/>
      <c r="N60" s="22"/>
      <c r="O60" s="22"/>
      <c r="Q60" s="5" t="s">
        <v>162</v>
      </c>
      <c r="R60" s="33">
        <f t="shared" si="7"/>
        <v>0</v>
      </c>
      <c r="S60" s="36">
        <f t="shared" si="8"/>
        <v>0</v>
      </c>
    </row>
    <row r="61" spans="1:19" ht="19.5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6">
        <v>20000</v>
      </c>
      <c r="E61" s="16">
        <v>0</v>
      </c>
      <c r="F61" s="22">
        <f t="shared" si="3"/>
        <v>20000</v>
      </c>
      <c r="G61" s="22">
        <v>10000</v>
      </c>
      <c r="H61" s="22">
        <v>10000</v>
      </c>
      <c r="I61" s="21">
        <v>0</v>
      </c>
      <c r="J61" s="22">
        <v>0</v>
      </c>
      <c r="K61" s="22">
        <f t="shared" si="5"/>
        <v>0</v>
      </c>
      <c r="L61" s="22"/>
      <c r="M61" s="22"/>
      <c r="N61" s="21"/>
      <c r="O61" s="22"/>
      <c r="Q61" s="5" t="s">
        <v>162</v>
      </c>
      <c r="R61" s="33">
        <f t="shared" si="7"/>
        <v>0</v>
      </c>
      <c r="S61" s="36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6">
        <v>0</v>
      </c>
      <c r="E62" s="16">
        <v>0</v>
      </c>
      <c r="F62" s="22">
        <f t="shared" si="3"/>
        <v>0</v>
      </c>
      <c r="G62" s="22"/>
      <c r="H62" s="22"/>
      <c r="I62" s="21"/>
      <c r="J62" s="22"/>
      <c r="K62" s="22">
        <f t="shared" si="5"/>
        <v>0</v>
      </c>
      <c r="L62" s="22"/>
      <c r="M62" s="22"/>
      <c r="N62" s="21"/>
      <c r="O62" s="22"/>
      <c r="Q62" s="5" t="s">
        <v>162</v>
      </c>
      <c r="R62" s="33">
        <f t="shared" si="7"/>
        <v>0</v>
      </c>
      <c r="S62" s="36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6">
        <v>0</v>
      </c>
      <c r="E63" s="16">
        <v>0</v>
      </c>
      <c r="F63" s="22">
        <f t="shared" si="3"/>
        <v>0</v>
      </c>
      <c r="G63" s="22"/>
      <c r="H63" s="22"/>
      <c r="I63" s="21"/>
      <c r="J63" s="22"/>
      <c r="K63" s="22">
        <f t="shared" si="5"/>
        <v>0</v>
      </c>
      <c r="L63" s="22"/>
      <c r="M63" s="22"/>
      <c r="N63" s="21"/>
      <c r="O63" s="22"/>
      <c r="Q63" s="5" t="s">
        <v>162</v>
      </c>
      <c r="R63" s="33">
        <f t="shared" si="7"/>
        <v>0</v>
      </c>
      <c r="S63" s="36">
        <f t="shared" si="8"/>
        <v>0</v>
      </c>
    </row>
    <row r="64" spans="1:19" ht="31.5" thickTop="1" thickBot="1" x14ac:dyDescent="0.3">
      <c r="A64" s="3" t="str">
        <f t="shared" si="2"/>
        <v>a</v>
      </c>
      <c r="B64" s="8" t="s">
        <v>26</v>
      </c>
      <c r="C64" s="9" t="s">
        <v>27</v>
      </c>
      <c r="D64" s="14">
        <f t="shared" ref="D64:E64" si="81">D65+D73+D74+D75</f>
        <v>150000</v>
      </c>
      <c r="E64" s="14">
        <f t="shared" si="81"/>
        <v>0</v>
      </c>
      <c r="F64" s="19">
        <f t="shared" si="3"/>
        <v>150000</v>
      </c>
      <c r="G64" s="19">
        <f t="shared" ref="G64:J64" si="82">G65+G73+G74+G75</f>
        <v>5000</v>
      </c>
      <c r="H64" s="19">
        <f t="shared" si="82"/>
        <v>30000</v>
      </c>
      <c r="I64" s="19">
        <f t="shared" si="82"/>
        <v>50000</v>
      </c>
      <c r="J64" s="19">
        <f t="shared" si="82"/>
        <v>65000</v>
      </c>
      <c r="K64" s="19">
        <f t="shared" si="5"/>
        <v>0</v>
      </c>
      <c r="L64" s="19">
        <f t="shared" ref="L64:O64" si="83">L65+L73+L74+L75</f>
        <v>0</v>
      </c>
      <c r="M64" s="19">
        <f t="shared" si="83"/>
        <v>0</v>
      </c>
      <c r="N64" s="19">
        <f t="shared" si="83"/>
        <v>0</v>
      </c>
      <c r="O64" s="19">
        <f t="shared" si="83"/>
        <v>0</v>
      </c>
      <c r="P64" s="5" t="s">
        <v>159</v>
      </c>
      <c r="Q64" s="5" t="s">
        <v>162</v>
      </c>
      <c r="R64" s="33">
        <f t="shared" si="7"/>
        <v>0</v>
      </c>
      <c r="S64" s="36">
        <f t="shared" si="8"/>
        <v>0</v>
      </c>
    </row>
    <row r="65" spans="1:19" ht="19.5" thickTop="1" thickBot="1" x14ac:dyDescent="0.3">
      <c r="A65" s="3" t="str">
        <f t="shared" si="2"/>
        <v>a</v>
      </c>
      <c r="B65" s="1" t="s">
        <v>1</v>
      </c>
      <c r="C65" s="7" t="s">
        <v>2</v>
      </c>
      <c r="D65" s="15">
        <f t="shared" ref="D65:E65" si="84">D66+D67+D68+D69+D70+D71+D72</f>
        <v>150000</v>
      </c>
      <c r="E65" s="15">
        <f t="shared" si="84"/>
        <v>0</v>
      </c>
      <c r="F65" s="20">
        <f t="shared" si="3"/>
        <v>150000</v>
      </c>
      <c r="G65" s="20">
        <f t="shared" ref="G65:J65" si="85">G66+G67+G68+G69+G70+G71+G72</f>
        <v>5000</v>
      </c>
      <c r="H65" s="20">
        <f t="shared" si="85"/>
        <v>30000</v>
      </c>
      <c r="I65" s="20">
        <f t="shared" si="85"/>
        <v>50000</v>
      </c>
      <c r="J65" s="20">
        <f t="shared" si="85"/>
        <v>65000</v>
      </c>
      <c r="K65" s="20">
        <f t="shared" si="5"/>
        <v>0</v>
      </c>
      <c r="L65" s="20">
        <f t="shared" ref="L65:O65" si="86">L66+L67+L68+L69+L70+L71+L72</f>
        <v>0</v>
      </c>
      <c r="M65" s="20">
        <f t="shared" si="86"/>
        <v>0</v>
      </c>
      <c r="N65" s="20">
        <f t="shared" si="86"/>
        <v>0</v>
      </c>
      <c r="O65" s="20">
        <f t="shared" si="86"/>
        <v>0</v>
      </c>
      <c r="P65" s="5" t="s">
        <v>159</v>
      </c>
      <c r="Q65" s="5" t="s">
        <v>162</v>
      </c>
      <c r="R65" s="33">
        <f t="shared" si="7"/>
        <v>0</v>
      </c>
      <c r="S65" s="36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6">
        <v>0</v>
      </c>
      <c r="E66" s="16">
        <v>0</v>
      </c>
      <c r="F66" s="22">
        <f t="shared" si="3"/>
        <v>0</v>
      </c>
      <c r="G66" s="22"/>
      <c r="H66" s="22"/>
      <c r="I66" s="21"/>
      <c r="J66" s="22"/>
      <c r="K66" s="22">
        <f t="shared" si="5"/>
        <v>0</v>
      </c>
      <c r="L66" s="22"/>
      <c r="M66" s="22"/>
      <c r="N66" s="21"/>
      <c r="O66" s="22"/>
      <c r="Q66" s="5" t="s">
        <v>162</v>
      </c>
      <c r="R66" s="33">
        <f t="shared" si="7"/>
        <v>0</v>
      </c>
      <c r="S66" s="36">
        <f t="shared" si="8"/>
        <v>0</v>
      </c>
    </row>
    <row r="67" spans="1:19" ht="19.5" thickTop="1" thickBot="1" x14ac:dyDescent="0.3">
      <c r="A67" s="3" t="str">
        <f t="shared" si="2"/>
        <v>a</v>
      </c>
      <c r="B67" s="1" t="s">
        <v>1</v>
      </c>
      <c r="C67" s="7" t="s">
        <v>4</v>
      </c>
      <c r="D67" s="16">
        <v>150000</v>
      </c>
      <c r="E67" s="16">
        <v>0</v>
      </c>
      <c r="F67" s="22">
        <f t="shared" si="3"/>
        <v>150000</v>
      </c>
      <c r="G67" s="22">
        <v>5000</v>
      </c>
      <c r="H67" s="22">
        <v>30000</v>
      </c>
      <c r="I67" s="21">
        <v>50000</v>
      </c>
      <c r="J67" s="22">
        <v>65000</v>
      </c>
      <c r="K67" s="22">
        <f t="shared" si="5"/>
        <v>0</v>
      </c>
      <c r="L67" s="22"/>
      <c r="M67" s="22"/>
      <c r="N67" s="21"/>
      <c r="O67" s="22"/>
      <c r="Q67" s="5" t="s">
        <v>162</v>
      </c>
      <c r="R67" s="33">
        <f t="shared" si="7"/>
        <v>0</v>
      </c>
      <c r="S67" s="36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6">
        <v>0</v>
      </c>
      <c r="E68" s="16">
        <v>0</v>
      </c>
      <c r="F68" s="22">
        <f t="shared" si="3"/>
        <v>0</v>
      </c>
      <c r="G68" s="22"/>
      <c r="H68" s="22"/>
      <c r="I68" s="21"/>
      <c r="J68" s="22"/>
      <c r="K68" s="22">
        <f t="shared" si="5"/>
        <v>0</v>
      </c>
      <c r="L68" s="22"/>
      <c r="M68" s="22"/>
      <c r="N68" s="21"/>
      <c r="O68" s="22"/>
      <c r="Q68" s="5" t="s">
        <v>162</v>
      </c>
      <c r="R68" s="33">
        <f t="shared" si="7"/>
        <v>0</v>
      </c>
      <c r="S68" s="36">
        <f t="shared" si="8"/>
        <v>0</v>
      </c>
    </row>
    <row r="69" spans="1:19" ht="19.5" hidden="1" thickTop="1" thickBot="1" x14ac:dyDescent="0.3">
      <c r="A69" s="3" t="str">
        <f t="shared" ref="A69:A132" si="87">IF((D69+F69+G69+H69+J69+I69)&gt;0,"a","b")</f>
        <v>b</v>
      </c>
      <c r="B69" s="1" t="s">
        <v>1</v>
      </c>
      <c r="C69" s="7" t="s">
        <v>6</v>
      </c>
      <c r="D69" s="16">
        <v>0</v>
      </c>
      <c r="E69" s="16">
        <v>0</v>
      </c>
      <c r="F69" s="22">
        <f t="shared" ref="F69:F132" si="88">G69+H69+I69+J69</f>
        <v>0</v>
      </c>
      <c r="G69" s="22"/>
      <c r="H69" s="22"/>
      <c r="I69" s="21"/>
      <c r="J69" s="22"/>
      <c r="K69" s="22">
        <f t="shared" ref="K69:K132" si="89">L69+M69+N69+O69</f>
        <v>0</v>
      </c>
      <c r="L69" s="22"/>
      <c r="M69" s="22"/>
      <c r="N69" s="21"/>
      <c r="O69" s="22"/>
      <c r="Q69" s="5" t="s">
        <v>162</v>
      </c>
      <c r="R69" s="33">
        <f t="shared" ref="R69:R132" si="90">D69-F69</f>
        <v>0</v>
      </c>
      <c r="S69" s="36">
        <f t="shared" ref="S69:S132" si="91">E69-K69</f>
        <v>0</v>
      </c>
    </row>
    <row r="70" spans="1:19" ht="19.5" hidden="1" thickTop="1" thickBot="1" x14ac:dyDescent="0.3">
      <c r="A70" s="3" t="str">
        <f t="shared" si="87"/>
        <v>b</v>
      </c>
      <c r="B70" s="1" t="s">
        <v>1</v>
      </c>
      <c r="C70" s="7" t="s">
        <v>7</v>
      </c>
      <c r="D70" s="16">
        <v>0</v>
      </c>
      <c r="E70" s="16">
        <v>0</v>
      </c>
      <c r="F70" s="22">
        <f t="shared" si="88"/>
        <v>0</v>
      </c>
      <c r="G70" s="22"/>
      <c r="H70" s="22"/>
      <c r="I70" s="21"/>
      <c r="J70" s="22"/>
      <c r="K70" s="22">
        <f t="shared" si="89"/>
        <v>0</v>
      </c>
      <c r="L70" s="22"/>
      <c r="M70" s="22"/>
      <c r="N70" s="21"/>
      <c r="O70" s="22"/>
      <c r="Q70" s="5" t="s">
        <v>162</v>
      </c>
      <c r="R70" s="33">
        <f t="shared" si="90"/>
        <v>0</v>
      </c>
      <c r="S70" s="36">
        <f t="shared" si="91"/>
        <v>0</v>
      </c>
    </row>
    <row r="71" spans="1:19" ht="19.5" hidden="1" thickTop="1" thickBot="1" x14ac:dyDescent="0.3">
      <c r="A71" s="3" t="str">
        <f t="shared" si="87"/>
        <v>b</v>
      </c>
      <c r="B71" s="1" t="s">
        <v>1</v>
      </c>
      <c r="C71" s="7" t="s">
        <v>8</v>
      </c>
      <c r="D71" s="16">
        <v>0</v>
      </c>
      <c r="E71" s="16">
        <v>0</v>
      </c>
      <c r="F71" s="22">
        <f t="shared" si="88"/>
        <v>0</v>
      </c>
      <c r="G71" s="22"/>
      <c r="H71" s="22"/>
      <c r="I71" s="21"/>
      <c r="J71" s="22"/>
      <c r="K71" s="22">
        <f t="shared" si="89"/>
        <v>0</v>
      </c>
      <c r="L71" s="22"/>
      <c r="M71" s="22"/>
      <c r="N71" s="21"/>
      <c r="O71" s="22"/>
      <c r="Q71" s="5" t="s">
        <v>162</v>
      </c>
      <c r="R71" s="33">
        <f t="shared" si="90"/>
        <v>0</v>
      </c>
      <c r="S71" s="36">
        <f t="shared" si="91"/>
        <v>0</v>
      </c>
    </row>
    <row r="72" spans="1:19" ht="19.5" hidden="1" thickTop="1" thickBot="1" x14ac:dyDescent="0.3">
      <c r="A72" s="3" t="str">
        <f t="shared" si="87"/>
        <v>b</v>
      </c>
      <c r="B72" s="1" t="s">
        <v>1</v>
      </c>
      <c r="C72" s="7" t="s">
        <v>9</v>
      </c>
      <c r="D72" s="16">
        <v>0</v>
      </c>
      <c r="E72" s="16">
        <v>0</v>
      </c>
      <c r="F72" s="22">
        <f t="shared" si="88"/>
        <v>0</v>
      </c>
      <c r="G72" s="22"/>
      <c r="H72" s="22"/>
      <c r="I72" s="21"/>
      <c r="J72" s="22"/>
      <c r="K72" s="22">
        <f t="shared" si="89"/>
        <v>0</v>
      </c>
      <c r="L72" s="22"/>
      <c r="M72" s="22"/>
      <c r="N72" s="21"/>
      <c r="O72" s="22"/>
      <c r="Q72" s="5" t="s">
        <v>162</v>
      </c>
      <c r="R72" s="33">
        <f t="shared" si="90"/>
        <v>0</v>
      </c>
      <c r="S72" s="36">
        <f t="shared" si="91"/>
        <v>0</v>
      </c>
    </row>
    <row r="73" spans="1:19" ht="19.5" hidden="1" thickTop="1" thickBot="1" x14ac:dyDescent="0.3">
      <c r="A73" s="3" t="str">
        <f t="shared" si="87"/>
        <v>b</v>
      </c>
      <c r="B73" s="1" t="s">
        <v>1</v>
      </c>
      <c r="C73" s="7" t="s">
        <v>10</v>
      </c>
      <c r="D73" s="16">
        <v>0</v>
      </c>
      <c r="E73" s="16">
        <v>0</v>
      </c>
      <c r="F73" s="22">
        <f t="shared" si="88"/>
        <v>0</v>
      </c>
      <c r="G73" s="22"/>
      <c r="H73" s="22"/>
      <c r="I73" s="21"/>
      <c r="J73" s="22"/>
      <c r="K73" s="22">
        <f t="shared" si="89"/>
        <v>0</v>
      </c>
      <c r="L73" s="22"/>
      <c r="M73" s="22"/>
      <c r="N73" s="21"/>
      <c r="O73" s="22"/>
      <c r="Q73" s="5" t="s">
        <v>162</v>
      </c>
      <c r="R73" s="33">
        <f t="shared" si="90"/>
        <v>0</v>
      </c>
      <c r="S73" s="36">
        <f t="shared" si="91"/>
        <v>0</v>
      </c>
    </row>
    <row r="74" spans="1:19" ht="19.5" hidden="1" thickTop="1" thickBot="1" x14ac:dyDescent="0.3">
      <c r="A74" s="3" t="str">
        <f t="shared" si="87"/>
        <v>b</v>
      </c>
      <c r="B74" s="1" t="s">
        <v>1</v>
      </c>
      <c r="C74" s="7" t="s">
        <v>11</v>
      </c>
      <c r="D74" s="16">
        <v>0</v>
      </c>
      <c r="E74" s="16">
        <v>0</v>
      </c>
      <c r="F74" s="22">
        <f t="shared" si="88"/>
        <v>0</v>
      </c>
      <c r="G74" s="22"/>
      <c r="H74" s="22"/>
      <c r="I74" s="21"/>
      <c r="J74" s="22"/>
      <c r="K74" s="22">
        <f t="shared" si="89"/>
        <v>0</v>
      </c>
      <c r="L74" s="22"/>
      <c r="M74" s="22"/>
      <c r="N74" s="21"/>
      <c r="O74" s="22"/>
      <c r="Q74" s="5" t="s">
        <v>162</v>
      </c>
      <c r="R74" s="33">
        <f t="shared" si="90"/>
        <v>0</v>
      </c>
      <c r="S74" s="36">
        <f t="shared" si="91"/>
        <v>0</v>
      </c>
    </row>
    <row r="75" spans="1:19" ht="19.5" hidden="1" thickTop="1" thickBot="1" x14ac:dyDescent="0.3">
      <c r="A75" s="3" t="str">
        <f t="shared" si="87"/>
        <v>b</v>
      </c>
      <c r="B75" s="1" t="s">
        <v>1</v>
      </c>
      <c r="C75" s="7" t="s">
        <v>12</v>
      </c>
      <c r="D75" s="16">
        <v>0</v>
      </c>
      <c r="E75" s="16">
        <v>0</v>
      </c>
      <c r="F75" s="22">
        <f t="shared" si="88"/>
        <v>0</v>
      </c>
      <c r="G75" s="22"/>
      <c r="H75" s="22"/>
      <c r="I75" s="21"/>
      <c r="J75" s="22"/>
      <c r="K75" s="22">
        <f t="shared" si="89"/>
        <v>0</v>
      </c>
      <c r="L75" s="22"/>
      <c r="M75" s="22"/>
      <c r="N75" s="21"/>
      <c r="O75" s="22"/>
      <c r="Q75" s="5" t="s">
        <v>162</v>
      </c>
      <c r="R75" s="33">
        <f t="shared" si="90"/>
        <v>0</v>
      </c>
      <c r="S75" s="36">
        <f t="shared" si="91"/>
        <v>0</v>
      </c>
    </row>
    <row r="76" spans="1:19" ht="46.5" thickTop="1" thickBot="1" x14ac:dyDescent="0.3">
      <c r="A76" s="3" t="str">
        <f t="shared" si="87"/>
        <v>a</v>
      </c>
      <c r="B76" s="8" t="s">
        <v>28</v>
      </c>
      <c r="C76" s="9" t="s">
        <v>29</v>
      </c>
      <c r="D76" s="14">
        <f t="shared" ref="D76:E76" si="92">D77+D85+D86+D87</f>
        <v>100000</v>
      </c>
      <c r="E76" s="14">
        <f t="shared" si="92"/>
        <v>0</v>
      </c>
      <c r="F76" s="19">
        <f t="shared" si="88"/>
        <v>100000</v>
      </c>
      <c r="G76" s="19">
        <f t="shared" ref="G76:J76" si="93">G77+G85+G86+G87</f>
        <v>18000</v>
      </c>
      <c r="H76" s="19">
        <f t="shared" si="93"/>
        <v>23000</v>
      </c>
      <c r="I76" s="19">
        <f t="shared" si="93"/>
        <v>27000</v>
      </c>
      <c r="J76" s="19">
        <f t="shared" si="93"/>
        <v>32000</v>
      </c>
      <c r="K76" s="19">
        <f t="shared" si="89"/>
        <v>0</v>
      </c>
      <c r="L76" s="19">
        <f t="shared" ref="L76:O76" si="94">L77+L85+L86+L87</f>
        <v>0</v>
      </c>
      <c r="M76" s="19">
        <f t="shared" si="94"/>
        <v>0</v>
      </c>
      <c r="N76" s="19">
        <f t="shared" si="94"/>
        <v>0</v>
      </c>
      <c r="O76" s="19">
        <f t="shared" si="94"/>
        <v>0</v>
      </c>
      <c r="P76" s="5" t="s">
        <v>159</v>
      </c>
      <c r="Q76" s="5" t="s">
        <v>162</v>
      </c>
      <c r="R76" s="33">
        <f t="shared" si="90"/>
        <v>0</v>
      </c>
      <c r="S76" s="36">
        <f t="shared" si="91"/>
        <v>0</v>
      </c>
    </row>
    <row r="77" spans="1:19" ht="19.5" thickTop="1" thickBot="1" x14ac:dyDescent="0.3">
      <c r="A77" s="3" t="str">
        <f t="shared" si="87"/>
        <v>a</v>
      </c>
      <c r="B77" s="1" t="s">
        <v>1</v>
      </c>
      <c r="C77" s="7" t="s">
        <v>2</v>
      </c>
      <c r="D77" s="15">
        <f t="shared" ref="D77:E77" si="95">D78+D79+D80+D81+D82+D83+D84</f>
        <v>100000</v>
      </c>
      <c r="E77" s="15">
        <f t="shared" si="95"/>
        <v>0</v>
      </c>
      <c r="F77" s="20">
        <f t="shared" si="88"/>
        <v>100000</v>
      </c>
      <c r="G77" s="20">
        <f t="shared" ref="G77:J77" si="96">G78+G79+G80+G81+G82+G83+G84</f>
        <v>18000</v>
      </c>
      <c r="H77" s="20">
        <f t="shared" si="96"/>
        <v>23000</v>
      </c>
      <c r="I77" s="20">
        <f t="shared" si="96"/>
        <v>27000</v>
      </c>
      <c r="J77" s="20">
        <f t="shared" si="96"/>
        <v>32000</v>
      </c>
      <c r="K77" s="20">
        <f t="shared" si="89"/>
        <v>0</v>
      </c>
      <c r="L77" s="20">
        <f t="shared" ref="L77:O77" si="97">L78+L79+L80+L81+L82+L83+L84</f>
        <v>0</v>
      </c>
      <c r="M77" s="20">
        <f t="shared" si="97"/>
        <v>0</v>
      </c>
      <c r="N77" s="20">
        <f t="shared" si="97"/>
        <v>0</v>
      </c>
      <c r="O77" s="20">
        <f t="shared" si="97"/>
        <v>0</v>
      </c>
      <c r="P77" s="5" t="s">
        <v>159</v>
      </c>
      <c r="Q77" s="5" t="s">
        <v>162</v>
      </c>
      <c r="R77" s="33">
        <f t="shared" si="90"/>
        <v>0</v>
      </c>
      <c r="S77" s="36">
        <f t="shared" si="91"/>
        <v>0</v>
      </c>
    </row>
    <row r="78" spans="1:19" ht="19.5" hidden="1" thickTop="1" thickBot="1" x14ac:dyDescent="0.3">
      <c r="A78" s="3" t="str">
        <f t="shared" si="87"/>
        <v>b</v>
      </c>
      <c r="B78" s="1" t="s">
        <v>1</v>
      </c>
      <c r="C78" s="7" t="s">
        <v>3</v>
      </c>
      <c r="D78" s="16">
        <v>0</v>
      </c>
      <c r="E78" s="16">
        <v>0</v>
      </c>
      <c r="F78" s="22">
        <f t="shared" si="88"/>
        <v>0</v>
      </c>
      <c r="G78" s="22"/>
      <c r="H78" s="22"/>
      <c r="I78" s="21"/>
      <c r="J78" s="22"/>
      <c r="K78" s="22">
        <f t="shared" si="89"/>
        <v>0</v>
      </c>
      <c r="L78" s="22"/>
      <c r="M78" s="22"/>
      <c r="N78" s="21"/>
      <c r="O78" s="22"/>
      <c r="Q78" s="5" t="s">
        <v>162</v>
      </c>
      <c r="R78" s="33">
        <f t="shared" si="90"/>
        <v>0</v>
      </c>
      <c r="S78" s="36">
        <f t="shared" si="91"/>
        <v>0</v>
      </c>
    </row>
    <row r="79" spans="1:19" ht="19.5" thickTop="1" thickBot="1" x14ac:dyDescent="0.3">
      <c r="A79" s="3" t="str">
        <f t="shared" si="87"/>
        <v>a</v>
      </c>
      <c r="B79" s="1" t="s">
        <v>1</v>
      </c>
      <c r="C79" s="7" t="s">
        <v>4</v>
      </c>
      <c r="D79" s="16">
        <v>90000</v>
      </c>
      <c r="E79" s="16">
        <v>0</v>
      </c>
      <c r="F79" s="22">
        <f t="shared" si="88"/>
        <v>90000</v>
      </c>
      <c r="G79" s="22">
        <v>15000</v>
      </c>
      <c r="H79" s="22">
        <v>20000</v>
      </c>
      <c r="I79" s="21">
        <v>25000</v>
      </c>
      <c r="J79" s="22">
        <v>30000</v>
      </c>
      <c r="K79" s="22">
        <f t="shared" si="89"/>
        <v>0</v>
      </c>
      <c r="L79" s="22"/>
      <c r="M79" s="22"/>
      <c r="N79" s="21"/>
      <c r="O79" s="22"/>
      <c r="Q79" s="5" t="s">
        <v>162</v>
      </c>
      <c r="R79" s="33">
        <f t="shared" si="90"/>
        <v>0</v>
      </c>
      <c r="S79" s="36">
        <f t="shared" si="91"/>
        <v>0</v>
      </c>
    </row>
    <row r="80" spans="1:19" ht="19.5" hidden="1" thickTop="1" thickBot="1" x14ac:dyDescent="0.3">
      <c r="A80" s="3" t="str">
        <f t="shared" si="87"/>
        <v>b</v>
      </c>
      <c r="B80" s="1" t="s">
        <v>1</v>
      </c>
      <c r="C80" s="7" t="s">
        <v>5</v>
      </c>
      <c r="D80" s="16">
        <v>0</v>
      </c>
      <c r="E80" s="16">
        <v>0</v>
      </c>
      <c r="F80" s="22">
        <f t="shared" si="88"/>
        <v>0</v>
      </c>
      <c r="G80" s="22"/>
      <c r="H80" s="22"/>
      <c r="I80" s="21"/>
      <c r="J80" s="22"/>
      <c r="K80" s="22">
        <f t="shared" si="89"/>
        <v>0</v>
      </c>
      <c r="L80" s="22"/>
      <c r="M80" s="22"/>
      <c r="N80" s="21"/>
      <c r="O80" s="22"/>
      <c r="Q80" s="5" t="s">
        <v>162</v>
      </c>
      <c r="R80" s="33">
        <f t="shared" si="90"/>
        <v>0</v>
      </c>
      <c r="S80" s="36">
        <f t="shared" si="91"/>
        <v>0</v>
      </c>
    </row>
    <row r="81" spans="1:19" ht="19.5" hidden="1" thickTop="1" thickBot="1" x14ac:dyDescent="0.3">
      <c r="A81" s="3" t="str">
        <f t="shared" si="87"/>
        <v>b</v>
      </c>
      <c r="B81" s="1" t="s">
        <v>1</v>
      </c>
      <c r="C81" s="7" t="s">
        <v>6</v>
      </c>
      <c r="D81" s="16">
        <v>0</v>
      </c>
      <c r="E81" s="16">
        <v>0</v>
      </c>
      <c r="F81" s="22">
        <f t="shared" si="88"/>
        <v>0</v>
      </c>
      <c r="G81" s="22"/>
      <c r="H81" s="22"/>
      <c r="I81" s="21"/>
      <c r="J81" s="22"/>
      <c r="K81" s="22">
        <f t="shared" si="89"/>
        <v>0</v>
      </c>
      <c r="L81" s="22"/>
      <c r="M81" s="22"/>
      <c r="N81" s="21"/>
      <c r="O81" s="22"/>
      <c r="Q81" s="5" t="s">
        <v>162</v>
      </c>
      <c r="R81" s="33">
        <f t="shared" si="90"/>
        <v>0</v>
      </c>
      <c r="S81" s="36">
        <f t="shared" si="91"/>
        <v>0</v>
      </c>
    </row>
    <row r="82" spans="1:19" ht="19.5" hidden="1" thickTop="1" thickBot="1" x14ac:dyDescent="0.3">
      <c r="A82" s="3" t="str">
        <f t="shared" si="87"/>
        <v>b</v>
      </c>
      <c r="B82" s="1" t="s">
        <v>1</v>
      </c>
      <c r="C82" s="7" t="s">
        <v>7</v>
      </c>
      <c r="D82" s="16">
        <v>0</v>
      </c>
      <c r="E82" s="16">
        <v>0</v>
      </c>
      <c r="F82" s="22">
        <f t="shared" si="88"/>
        <v>0</v>
      </c>
      <c r="G82" s="22"/>
      <c r="H82" s="22"/>
      <c r="I82" s="21"/>
      <c r="J82" s="22"/>
      <c r="K82" s="22">
        <f t="shared" si="89"/>
        <v>0</v>
      </c>
      <c r="L82" s="22"/>
      <c r="M82" s="22"/>
      <c r="N82" s="21"/>
      <c r="O82" s="22"/>
      <c r="Q82" s="5" t="s">
        <v>162</v>
      </c>
      <c r="R82" s="33">
        <f t="shared" si="90"/>
        <v>0</v>
      </c>
      <c r="S82" s="36">
        <f t="shared" si="91"/>
        <v>0</v>
      </c>
    </row>
    <row r="83" spans="1:19" ht="19.5" hidden="1" thickTop="1" thickBot="1" x14ac:dyDescent="0.3">
      <c r="A83" s="3" t="str">
        <f t="shared" si="87"/>
        <v>b</v>
      </c>
      <c r="B83" s="1" t="s">
        <v>1</v>
      </c>
      <c r="C83" s="7" t="s">
        <v>8</v>
      </c>
      <c r="D83" s="16">
        <v>0</v>
      </c>
      <c r="E83" s="16">
        <v>0</v>
      </c>
      <c r="F83" s="22">
        <f t="shared" si="88"/>
        <v>0</v>
      </c>
      <c r="G83" s="22"/>
      <c r="H83" s="22"/>
      <c r="I83" s="21"/>
      <c r="J83" s="22"/>
      <c r="K83" s="22">
        <f t="shared" si="89"/>
        <v>0</v>
      </c>
      <c r="L83" s="22"/>
      <c r="M83" s="22"/>
      <c r="N83" s="21"/>
      <c r="O83" s="22"/>
      <c r="Q83" s="5" t="s">
        <v>162</v>
      </c>
      <c r="R83" s="33">
        <f t="shared" si="90"/>
        <v>0</v>
      </c>
      <c r="S83" s="36">
        <f t="shared" si="91"/>
        <v>0</v>
      </c>
    </row>
    <row r="84" spans="1:19" ht="19.5" thickTop="1" thickBot="1" x14ac:dyDescent="0.3">
      <c r="A84" s="3" t="str">
        <f t="shared" si="87"/>
        <v>a</v>
      </c>
      <c r="B84" s="1" t="s">
        <v>1</v>
      </c>
      <c r="C84" s="7" t="s">
        <v>9</v>
      </c>
      <c r="D84" s="16">
        <v>10000</v>
      </c>
      <c r="E84" s="16">
        <v>0</v>
      </c>
      <c r="F84" s="22">
        <f t="shared" si="88"/>
        <v>10000</v>
      </c>
      <c r="G84" s="22">
        <v>3000</v>
      </c>
      <c r="H84" s="22">
        <v>3000</v>
      </c>
      <c r="I84" s="21">
        <v>2000</v>
      </c>
      <c r="J84" s="22">
        <v>2000</v>
      </c>
      <c r="K84" s="22">
        <f t="shared" si="89"/>
        <v>0</v>
      </c>
      <c r="L84" s="22"/>
      <c r="M84" s="22"/>
      <c r="N84" s="21"/>
      <c r="O84" s="22"/>
      <c r="Q84" s="5" t="s">
        <v>162</v>
      </c>
      <c r="R84" s="33">
        <f t="shared" si="90"/>
        <v>0</v>
      </c>
      <c r="S84" s="36">
        <f t="shared" si="91"/>
        <v>0</v>
      </c>
    </row>
    <row r="85" spans="1:19" ht="19.5" hidden="1" thickTop="1" thickBot="1" x14ac:dyDescent="0.3">
      <c r="A85" s="3" t="str">
        <f t="shared" si="87"/>
        <v>b</v>
      </c>
      <c r="B85" s="1" t="s">
        <v>1</v>
      </c>
      <c r="C85" s="7" t="s">
        <v>10</v>
      </c>
      <c r="D85" s="16">
        <v>0</v>
      </c>
      <c r="E85" s="16">
        <v>0</v>
      </c>
      <c r="F85" s="22">
        <f t="shared" si="88"/>
        <v>0</v>
      </c>
      <c r="G85" s="22"/>
      <c r="H85" s="22"/>
      <c r="I85" s="21"/>
      <c r="J85" s="22"/>
      <c r="K85" s="22">
        <f t="shared" si="89"/>
        <v>0</v>
      </c>
      <c r="L85" s="22"/>
      <c r="M85" s="22"/>
      <c r="N85" s="21"/>
      <c r="O85" s="22"/>
      <c r="Q85" s="5" t="s">
        <v>162</v>
      </c>
      <c r="R85" s="33">
        <f t="shared" si="90"/>
        <v>0</v>
      </c>
      <c r="S85" s="36">
        <f t="shared" si="91"/>
        <v>0</v>
      </c>
    </row>
    <row r="86" spans="1:19" ht="19.5" hidden="1" thickTop="1" thickBot="1" x14ac:dyDescent="0.3">
      <c r="A86" s="3" t="str">
        <f t="shared" si="87"/>
        <v>b</v>
      </c>
      <c r="B86" s="1" t="s">
        <v>1</v>
      </c>
      <c r="C86" s="7" t="s">
        <v>11</v>
      </c>
      <c r="D86" s="16">
        <v>0</v>
      </c>
      <c r="E86" s="16">
        <v>0</v>
      </c>
      <c r="F86" s="22">
        <f t="shared" si="88"/>
        <v>0</v>
      </c>
      <c r="G86" s="22"/>
      <c r="H86" s="22"/>
      <c r="I86" s="21"/>
      <c r="J86" s="22"/>
      <c r="K86" s="22">
        <f t="shared" si="89"/>
        <v>0</v>
      </c>
      <c r="L86" s="22"/>
      <c r="M86" s="22"/>
      <c r="N86" s="21"/>
      <c r="O86" s="22"/>
      <c r="Q86" s="5" t="s">
        <v>162</v>
      </c>
      <c r="R86" s="33">
        <f t="shared" si="90"/>
        <v>0</v>
      </c>
      <c r="S86" s="36">
        <f t="shared" si="91"/>
        <v>0</v>
      </c>
    </row>
    <row r="87" spans="1:19" ht="19.5" hidden="1" thickTop="1" thickBot="1" x14ac:dyDescent="0.3">
      <c r="A87" s="3" t="str">
        <f t="shared" si="87"/>
        <v>b</v>
      </c>
      <c r="B87" s="1" t="s">
        <v>1</v>
      </c>
      <c r="C87" s="7" t="s">
        <v>12</v>
      </c>
      <c r="D87" s="16">
        <v>0</v>
      </c>
      <c r="E87" s="16">
        <v>0</v>
      </c>
      <c r="F87" s="22">
        <f t="shared" si="88"/>
        <v>0</v>
      </c>
      <c r="G87" s="22"/>
      <c r="H87" s="22"/>
      <c r="I87" s="21"/>
      <c r="J87" s="22"/>
      <c r="K87" s="22">
        <f t="shared" si="89"/>
        <v>0</v>
      </c>
      <c r="L87" s="22"/>
      <c r="M87" s="22"/>
      <c r="N87" s="21"/>
      <c r="O87" s="22"/>
      <c r="Q87" s="5" t="s">
        <v>162</v>
      </c>
      <c r="R87" s="33">
        <f t="shared" si="90"/>
        <v>0</v>
      </c>
      <c r="S87" s="36">
        <f t="shared" si="91"/>
        <v>0</v>
      </c>
    </row>
    <row r="88" spans="1:19" ht="61.5" thickTop="1" thickBot="1" x14ac:dyDescent="0.3">
      <c r="A88" s="3" t="str">
        <f t="shared" si="87"/>
        <v>a</v>
      </c>
      <c r="B88" s="8" t="s">
        <v>30</v>
      </c>
      <c r="C88" s="9" t="s">
        <v>31</v>
      </c>
      <c r="D88" s="14">
        <f t="shared" ref="D88:E88" si="98">D89+D97+D98+D99</f>
        <v>7260000</v>
      </c>
      <c r="E88" s="14">
        <f t="shared" si="98"/>
        <v>527000</v>
      </c>
      <c r="F88" s="19">
        <f t="shared" si="88"/>
        <v>7260000</v>
      </c>
      <c r="G88" s="19">
        <f t="shared" ref="G88:J88" si="99">G89+G97+G98+G99</f>
        <v>1722000</v>
      </c>
      <c r="H88" s="19">
        <f t="shared" si="99"/>
        <v>1817500</v>
      </c>
      <c r="I88" s="19">
        <f t="shared" si="99"/>
        <v>1872300</v>
      </c>
      <c r="J88" s="19">
        <f t="shared" si="99"/>
        <v>1848200</v>
      </c>
      <c r="K88" s="19">
        <f t="shared" si="89"/>
        <v>527000</v>
      </c>
      <c r="L88" s="19">
        <f t="shared" ref="L88:O88" si="100">L89+L97+L98+L99</f>
        <v>114000</v>
      </c>
      <c r="M88" s="19">
        <f t="shared" si="100"/>
        <v>147500</v>
      </c>
      <c r="N88" s="19">
        <f t="shared" si="100"/>
        <v>151500</v>
      </c>
      <c r="O88" s="19">
        <f t="shared" si="100"/>
        <v>114000</v>
      </c>
      <c r="P88" s="5" t="s">
        <v>159</v>
      </c>
      <c r="Q88" s="5" t="s">
        <v>161</v>
      </c>
      <c r="R88" s="33">
        <f t="shared" si="90"/>
        <v>0</v>
      </c>
      <c r="S88" s="36">
        <f t="shared" si="91"/>
        <v>0</v>
      </c>
    </row>
    <row r="89" spans="1:19" ht="19.5" thickTop="1" thickBot="1" x14ac:dyDescent="0.3">
      <c r="A89" s="3" t="str">
        <f t="shared" si="87"/>
        <v>a</v>
      </c>
      <c r="B89" s="1" t="s">
        <v>1</v>
      </c>
      <c r="C89" s="7" t="s">
        <v>2</v>
      </c>
      <c r="D89" s="15">
        <f t="shared" ref="D89:E89" si="101">D90+D91+D92+D93+D94+D95+D96</f>
        <v>7230000</v>
      </c>
      <c r="E89" s="15">
        <f t="shared" si="101"/>
        <v>521000</v>
      </c>
      <c r="F89" s="20">
        <f t="shared" si="88"/>
        <v>7230000</v>
      </c>
      <c r="G89" s="20">
        <f t="shared" ref="G89:J89" si="102">G90+G91+G92+G93+G94+G95+G96</f>
        <v>1714000</v>
      </c>
      <c r="H89" s="20">
        <f t="shared" si="102"/>
        <v>1807000</v>
      </c>
      <c r="I89" s="20">
        <f t="shared" si="102"/>
        <v>1861800</v>
      </c>
      <c r="J89" s="20">
        <f t="shared" si="102"/>
        <v>1847200</v>
      </c>
      <c r="K89" s="20">
        <f t="shared" si="89"/>
        <v>521000</v>
      </c>
      <c r="L89" s="20">
        <f t="shared" ref="L89:O89" si="103">L90+L91+L92+L93+L94+L95+L96</f>
        <v>114000</v>
      </c>
      <c r="M89" s="20">
        <f t="shared" si="103"/>
        <v>147500</v>
      </c>
      <c r="N89" s="20">
        <f t="shared" si="103"/>
        <v>145500</v>
      </c>
      <c r="O89" s="20">
        <f t="shared" si="103"/>
        <v>114000</v>
      </c>
      <c r="P89" s="5" t="s">
        <v>159</v>
      </c>
      <c r="Q89" s="5" t="s">
        <v>161</v>
      </c>
      <c r="R89" s="33">
        <f t="shared" si="90"/>
        <v>0</v>
      </c>
      <c r="S89" s="36">
        <f t="shared" si="91"/>
        <v>0</v>
      </c>
    </row>
    <row r="90" spans="1:19" ht="19.5" thickTop="1" thickBot="1" x14ac:dyDescent="0.3">
      <c r="A90" s="3" t="str">
        <f t="shared" si="87"/>
        <v>a</v>
      </c>
      <c r="B90" s="1" t="s">
        <v>1</v>
      </c>
      <c r="C90" s="7" t="s">
        <v>3</v>
      </c>
      <c r="D90" s="16">
        <v>3100000</v>
      </c>
      <c r="E90" s="15">
        <v>230000</v>
      </c>
      <c r="F90" s="22">
        <f t="shared" si="88"/>
        <v>3100000</v>
      </c>
      <c r="G90" s="22">
        <v>775000</v>
      </c>
      <c r="H90" s="22">
        <v>775000</v>
      </c>
      <c r="I90" s="22">
        <v>775000</v>
      </c>
      <c r="J90" s="22">
        <v>775000</v>
      </c>
      <c r="K90" s="22">
        <f t="shared" si="89"/>
        <v>230000</v>
      </c>
      <c r="L90" s="22">
        <v>57500</v>
      </c>
      <c r="M90" s="22">
        <v>57500</v>
      </c>
      <c r="N90" s="22">
        <v>57500</v>
      </c>
      <c r="O90" s="22">
        <v>57500</v>
      </c>
      <c r="Q90" s="5" t="s">
        <v>161</v>
      </c>
      <c r="R90" s="33">
        <f t="shared" si="90"/>
        <v>0</v>
      </c>
      <c r="S90" s="36">
        <f t="shared" si="91"/>
        <v>0</v>
      </c>
    </row>
    <row r="91" spans="1:19" ht="19.5" thickTop="1" thickBot="1" x14ac:dyDescent="0.3">
      <c r="A91" s="3" t="str">
        <f t="shared" si="87"/>
        <v>a</v>
      </c>
      <c r="B91" s="1" t="s">
        <v>1</v>
      </c>
      <c r="C91" s="7" t="s">
        <v>4</v>
      </c>
      <c r="D91" s="16">
        <v>4006000</v>
      </c>
      <c r="E91" s="15">
        <v>280000</v>
      </c>
      <c r="F91" s="22">
        <f t="shared" si="88"/>
        <v>4006000</v>
      </c>
      <c r="G91" s="43">
        <v>930000</v>
      </c>
      <c r="H91" s="43">
        <v>979000</v>
      </c>
      <c r="I91" s="45">
        <v>1033800</v>
      </c>
      <c r="J91" s="43">
        <v>1063200</v>
      </c>
      <c r="K91" s="22">
        <f t="shared" si="89"/>
        <v>280000</v>
      </c>
      <c r="L91" s="22">
        <v>55000</v>
      </c>
      <c r="M91" s="22">
        <v>85000</v>
      </c>
      <c r="N91" s="21">
        <v>85000</v>
      </c>
      <c r="O91" s="22">
        <v>55000</v>
      </c>
      <c r="Q91" s="5" t="s">
        <v>161</v>
      </c>
      <c r="R91" s="33">
        <f t="shared" si="90"/>
        <v>0</v>
      </c>
      <c r="S91" s="36">
        <f t="shared" si="91"/>
        <v>0</v>
      </c>
    </row>
    <row r="92" spans="1:19" ht="19.5" hidden="1" thickTop="1" thickBot="1" x14ac:dyDescent="0.3">
      <c r="A92" s="3" t="str">
        <f t="shared" si="87"/>
        <v>b</v>
      </c>
      <c r="B92" s="1" t="s">
        <v>1</v>
      </c>
      <c r="C92" s="7" t="s">
        <v>5</v>
      </c>
      <c r="D92" s="16">
        <v>0</v>
      </c>
      <c r="E92" s="15">
        <v>0</v>
      </c>
      <c r="F92" s="22">
        <f t="shared" si="88"/>
        <v>0</v>
      </c>
      <c r="G92" s="22"/>
      <c r="H92" s="22"/>
      <c r="I92" s="21"/>
      <c r="J92" s="22"/>
      <c r="K92" s="22">
        <f t="shared" si="89"/>
        <v>0</v>
      </c>
      <c r="L92" s="22"/>
      <c r="M92" s="22"/>
      <c r="N92" s="21"/>
      <c r="O92" s="22"/>
      <c r="Q92" s="5" t="s">
        <v>161</v>
      </c>
      <c r="R92" s="33">
        <f t="shared" si="90"/>
        <v>0</v>
      </c>
      <c r="S92" s="36">
        <f t="shared" si="91"/>
        <v>0</v>
      </c>
    </row>
    <row r="93" spans="1:19" ht="19.5" hidden="1" thickTop="1" thickBot="1" x14ac:dyDescent="0.3">
      <c r="A93" s="3" t="str">
        <f t="shared" si="87"/>
        <v>b</v>
      </c>
      <c r="B93" s="1" t="s">
        <v>1</v>
      </c>
      <c r="C93" s="7" t="s">
        <v>6</v>
      </c>
      <c r="D93" s="16">
        <v>0</v>
      </c>
      <c r="E93" s="15">
        <v>0</v>
      </c>
      <c r="F93" s="22">
        <f t="shared" si="88"/>
        <v>0</v>
      </c>
      <c r="G93" s="22"/>
      <c r="H93" s="22"/>
      <c r="I93" s="21"/>
      <c r="J93" s="22"/>
      <c r="K93" s="22">
        <f t="shared" si="89"/>
        <v>0</v>
      </c>
      <c r="L93" s="22"/>
      <c r="M93" s="22"/>
      <c r="N93" s="21"/>
      <c r="O93" s="22"/>
      <c r="Q93" s="5" t="s">
        <v>161</v>
      </c>
      <c r="R93" s="33">
        <f t="shared" si="90"/>
        <v>0</v>
      </c>
      <c r="S93" s="36">
        <f t="shared" si="91"/>
        <v>0</v>
      </c>
    </row>
    <row r="94" spans="1:19" ht="19.5" thickTop="1" thickBot="1" x14ac:dyDescent="0.3">
      <c r="A94" s="3" t="str">
        <f t="shared" si="87"/>
        <v>a</v>
      </c>
      <c r="B94" s="1" t="s">
        <v>1</v>
      </c>
      <c r="C94" s="7" t="s">
        <v>7</v>
      </c>
      <c r="D94" s="16">
        <v>50000</v>
      </c>
      <c r="E94" s="15">
        <v>1000</v>
      </c>
      <c r="F94" s="22">
        <f t="shared" si="88"/>
        <v>50000</v>
      </c>
      <c r="G94" s="22">
        <v>0</v>
      </c>
      <c r="H94" s="22">
        <v>25000</v>
      </c>
      <c r="I94" s="21">
        <v>25000</v>
      </c>
      <c r="J94" s="22">
        <v>0</v>
      </c>
      <c r="K94" s="22">
        <f t="shared" si="89"/>
        <v>1000</v>
      </c>
      <c r="L94" s="22"/>
      <c r="M94" s="22">
        <v>1000</v>
      </c>
      <c r="N94" s="21"/>
      <c r="O94" s="22"/>
      <c r="Q94" s="5" t="s">
        <v>161</v>
      </c>
      <c r="R94" s="33">
        <f t="shared" si="90"/>
        <v>0</v>
      </c>
      <c r="S94" s="36">
        <f t="shared" si="91"/>
        <v>0</v>
      </c>
    </row>
    <row r="95" spans="1:19" ht="19.5" thickTop="1" thickBot="1" x14ac:dyDescent="0.3">
      <c r="A95" s="3" t="str">
        <f t="shared" si="87"/>
        <v>a</v>
      </c>
      <c r="B95" s="1" t="s">
        <v>1</v>
      </c>
      <c r="C95" s="7" t="s">
        <v>8</v>
      </c>
      <c r="D95" s="16">
        <v>30000</v>
      </c>
      <c r="E95" s="15">
        <v>0</v>
      </c>
      <c r="F95" s="22">
        <f t="shared" si="88"/>
        <v>30000</v>
      </c>
      <c r="G95" s="22">
        <v>7500</v>
      </c>
      <c r="H95" s="22">
        <v>7500</v>
      </c>
      <c r="I95" s="22">
        <v>7500</v>
      </c>
      <c r="J95" s="22">
        <v>7500</v>
      </c>
      <c r="K95" s="22">
        <f t="shared" si="89"/>
        <v>0</v>
      </c>
      <c r="L95" s="22"/>
      <c r="M95" s="22"/>
      <c r="N95" s="22"/>
      <c r="O95" s="22"/>
      <c r="Q95" s="5" t="s">
        <v>161</v>
      </c>
      <c r="R95" s="33">
        <f t="shared" si="90"/>
        <v>0</v>
      </c>
      <c r="S95" s="36">
        <f t="shared" si="91"/>
        <v>0</v>
      </c>
    </row>
    <row r="96" spans="1:19" ht="19.5" thickTop="1" thickBot="1" x14ac:dyDescent="0.3">
      <c r="A96" s="3" t="str">
        <f t="shared" si="87"/>
        <v>a</v>
      </c>
      <c r="B96" s="1" t="s">
        <v>1</v>
      </c>
      <c r="C96" s="7" t="s">
        <v>9</v>
      </c>
      <c r="D96" s="16">
        <v>44000</v>
      </c>
      <c r="E96" s="15">
        <v>10000</v>
      </c>
      <c r="F96" s="22">
        <f t="shared" si="88"/>
        <v>44000</v>
      </c>
      <c r="G96" s="22">
        <v>1500</v>
      </c>
      <c r="H96" s="22">
        <v>20500</v>
      </c>
      <c r="I96" s="21">
        <v>20500</v>
      </c>
      <c r="J96" s="22">
        <v>1500</v>
      </c>
      <c r="K96" s="22">
        <f t="shared" si="89"/>
        <v>10000</v>
      </c>
      <c r="L96" s="22">
        <v>1500</v>
      </c>
      <c r="M96" s="22">
        <v>4000</v>
      </c>
      <c r="N96" s="21">
        <v>3000</v>
      </c>
      <c r="O96" s="22">
        <v>1500</v>
      </c>
      <c r="Q96" s="5" t="s">
        <v>161</v>
      </c>
      <c r="R96" s="33">
        <f t="shared" si="90"/>
        <v>0</v>
      </c>
      <c r="S96" s="36">
        <f t="shared" si="91"/>
        <v>0</v>
      </c>
    </row>
    <row r="97" spans="1:19" ht="19.5" thickTop="1" thickBot="1" x14ac:dyDescent="0.3">
      <c r="A97" s="3" t="str">
        <f t="shared" si="87"/>
        <v>a</v>
      </c>
      <c r="B97" s="1" t="s">
        <v>1</v>
      </c>
      <c r="C97" s="7" t="s">
        <v>10</v>
      </c>
      <c r="D97" s="16">
        <v>30000</v>
      </c>
      <c r="E97" s="15">
        <v>6000</v>
      </c>
      <c r="F97" s="22">
        <f t="shared" si="88"/>
        <v>30000</v>
      </c>
      <c r="G97" s="22">
        <v>8000</v>
      </c>
      <c r="H97" s="22">
        <v>10500</v>
      </c>
      <c r="I97" s="21">
        <v>10500</v>
      </c>
      <c r="J97" s="22">
        <v>1000</v>
      </c>
      <c r="K97" s="22">
        <f t="shared" si="89"/>
        <v>6000</v>
      </c>
      <c r="L97" s="22"/>
      <c r="M97" s="22"/>
      <c r="N97" s="21">
        <v>6000</v>
      </c>
      <c r="O97" s="22"/>
      <c r="Q97" s="5" t="s">
        <v>161</v>
      </c>
      <c r="R97" s="33">
        <f t="shared" si="90"/>
        <v>0</v>
      </c>
      <c r="S97" s="36">
        <f t="shared" si="91"/>
        <v>0</v>
      </c>
    </row>
    <row r="98" spans="1:19" ht="19.5" hidden="1" thickTop="1" thickBot="1" x14ac:dyDescent="0.3">
      <c r="A98" s="3" t="str">
        <f t="shared" si="87"/>
        <v>b</v>
      </c>
      <c r="B98" s="1" t="s">
        <v>1</v>
      </c>
      <c r="C98" s="7" t="s">
        <v>11</v>
      </c>
      <c r="D98" s="16">
        <v>0</v>
      </c>
      <c r="E98" s="15">
        <v>0</v>
      </c>
      <c r="F98" s="22">
        <f t="shared" si="88"/>
        <v>0</v>
      </c>
      <c r="G98" s="22"/>
      <c r="H98" s="22"/>
      <c r="I98" s="21"/>
      <c r="J98" s="22"/>
      <c r="K98" s="22">
        <f t="shared" si="89"/>
        <v>0</v>
      </c>
      <c r="L98" s="22"/>
      <c r="M98" s="22"/>
      <c r="N98" s="21"/>
      <c r="O98" s="22"/>
      <c r="Q98" s="5" t="s">
        <v>161</v>
      </c>
      <c r="R98" s="33">
        <f t="shared" si="90"/>
        <v>0</v>
      </c>
      <c r="S98" s="36">
        <f t="shared" si="91"/>
        <v>0</v>
      </c>
    </row>
    <row r="99" spans="1:19" ht="19.5" hidden="1" thickTop="1" thickBot="1" x14ac:dyDescent="0.3">
      <c r="A99" s="3" t="str">
        <f t="shared" si="87"/>
        <v>b</v>
      </c>
      <c r="B99" s="1" t="s">
        <v>1</v>
      </c>
      <c r="C99" s="7" t="s">
        <v>12</v>
      </c>
      <c r="D99" s="16">
        <v>0</v>
      </c>
      <c r="E99" s="15">
        <v>0</v>
      </c>
      <c r="F99" s="22">
        <f t="shared" si="88"/>
        <v>0</v>
      </c>
      <c r="G99" s="22"/>
      <c r="H99" s="22"/>
      <c r="I99" s="21"/>
      <c r="J99" s="22"/>
      <c r="K99" s="22">
        <f t="shared" si="89"/>
        <v>0</v>
      </c>
      <c r="L99" s="22"/>
      <c r="M99" s="22"/>
      <c r="N99" s="21"/>
      <c r="O99" s="22"/>
      <c r="Q99" s="5" t="s">
        <v>161</v>
      </c>
      <c r="R99" s="33">
        <f t="shared" si="90"/>
        <v>0</v>
      </c>
      <c r="S99" s="36">
        <f t="shared" si="91"/>
        <v>0</v>
      </c>
    </row>
    <row r="100" spans="1:19" ht="31.5" thickTop="1" thickBot="1" x14ac:dyDescent="0.3">
      <c r="A100" s="3" t="str">
        <f t="shared" si="87"/>
        <v>a</v>
      </c>
      <c r="B100" s="8" t="s">
        <v>32</v>
      </c>
      <c r="C100" s="9" t="s">
        <v>33</v>
      </c>
      <c r="D100" s="14">
        <f>D101+D109+D110+D111</f>
        <v>22349000</v>
      </c>
      <c r="E100" s="14">
        <f>E101+E109+E110+E111</f>
        <v>7000</v>
      </c>
      <c r="F100" s="19">
        <f t="shared" si="88"/>
        <v>22349000</v>
      </c>
      <c r="G100" s="19">
        <f t="shared" ref="G100:J100" si="104">G101+G109+G110+G111</f>
        <v>5200500</v>
      </c>
      <c r="H100" s="19">
        <f t="shared" si="104"/>
        <v>6055700</v>
      </c>
      <c r="I100" s="19">
        <f t="shared" si="104"/>
        <v>5573900</v>
      </c>
      <c r="J100" s="19">
        <f t="shared" si="104"/>
        <v>5518900</v>
      </c>
      <c r="K100" s="19">
        <f t="shared" si="89"/>
        <v>7000</v>
      </c>
      <c r="L100" s="19">
        <f t="shared" ref="L100:O100" si="105">L101+L109+L110+L111</f>
        <v>2400</v>
      </c>
      <c r="M100" s="19">
        <f t="shared" si="105"/>
        <v>2300</v>
      </c>
      <c r="N100" s="19">
        <f t="shared" si="105"/>
        <v>1200</v>
      </c>
      <c r="O100" s="19">
        <f t="shared" si="105"/>
        <v>1100</v>
      </c>
      <c r="P100" s="5" t="s">
        <v>159</v>
      </c>
      <c r="Q100" s="5" t="s">
        <v>163</v>
      </c>
      <c r="R100" s="33">
        <f t="shared" si="90"/>
        <v>0</v>
      </c>
      <c r="S100" s="36">
        <f t="shared" si="91"/>
        <v>0</v>
      </c>
    </row>
    <row r="101" spans="1:19" ht="19.5" thickTop="1" thickBot="1" x14ac:dyDescent="0.3">
      <c r="A101" s="3" t="str">
        <f t="shared" si="87"/>
        <v>a</v>
      </c>
      <c r="B101" s="1" t="s">
        <v>1</v>
      </c>
      <c r="C101" s="7" t="s">
        <v>2</v>
      </c>
      <c r="D101" s="15">
        <f>D102+D103+D104+D105+D106+D107+D108</f>
        <v>22049000</v>
      </c>
      <c r="E101" s="15">
        <f>E102+E103+E104+E105+E106+E107+E108</f>
        <v>7000</v>
      </c>
      <c r="F101" s="20">
        <f t="shared" si="88"/>
        <v>22049000</v>
      </c>
      <c r="G101" s="20">
        <f t="shared" ref="G101:J101" si="106">G102+G103+G104+G105+G106+G107+G108</f>
        <v>5150500</v>
      </c>
      <c r="H101" s="20">
        <f t="shared" si="106"/>
        <v>5985700</v>
      </c>
      <c r="I101" s="20">
        <f t="shared" si="106"/>
        <v>5463900</v>
      </c>
      <c r="J101" s="20">
        <f t="shared" si="106"/>
        <v>5448900</v>
      </c>
      <c r="K101" s="20">
        <f t="shared" si="89"/>
        <v>7000</v>
      </c>
      <c r="L101" s="20">
        <f t="shared" ref="L101:O101" si="107">L102+L103+L104+L105+L106+L107+L108</f>
        <v>2400</v>
      </c>
      <c r="M101" s="20">
        <f t="shared" si="107"/>
        <v>2300</v>
      </c>
      <c r="N101" s="20">
        <f t="shared" si="107"/>
        <v>1200</v>
      </c>
      <c r="O101" s="20">
        <f t="shared" si="107"/>
        <v>1100</v>
      </c>
      <c r="P101" s="5" t="s">
        <v>159</v>
      </c>
      <c r="Q101" s="5" t="s">
        <v>163</v>
      </c>
      <c r="R101" s="33">
        <f t="shared" si="90"/>
        <v>0</v>
      </c>
      <c r="S101" s="36">
        <f t="shared" si="91"/>
        <v>0</v>
      </c>
    </row>
    <row r="102" spans="1:19" ht="19.5" thickTop="1" thickBot="1" x14ac:dyDescent="0.3">
      <c r="A102" s="3" t="str">
        <f t="shared" si="87"/>
        <v>a</v>
      </c>
      <c r="B102" s="1" t="s">
        <v>1</v>
      </c>
      <c r="C102" s="7" t="s">
        <v>3</v>
      </c>
      <c r="D102" s="15">
        <f t="shared" ref="D102:J111" si="108">D114+D126+D138+D150+D162+D174+D186+D198+D210+D222+D234</f>
        <v>17000000</v>
      </c>
      <c r="E102" s="15">
        <f t="shared" ref="E102" si="109">E114+E126+E138+E150+E162+E174+E186+E198+E210+E222+E234</f>
        <v>0</v>
      </c>
      <c r="F102" s="20">
        <f t="shared" si="88"/>
        <v>17000000</v>
      </c>
      <c r="G102" s="20">
        <f t="shared" si="108"/>
        <v>4100000</v>
      </c>
      <c r="H102" s="20">
        <f t="shared" si="108"/>
        <v>4640000</v>
      </c>
      <c r="I102" s="20">
        <f t="shared" si="108"/>
        <v>4150000</v>
      </c>
      <c r="J102" s="20">
        <f t="shared" si="108"/>
        <v>4110000</v>
      </c>
      <c r="K102" s="20">
        <f t="shared" si="89"/>
        <v>0</v>
      </c>
      <c r="L102" s="20">
        <f t="shared" ref="L102:O102" si="110">L114+L126+L138+L150+L162+L174+L186+L198+L210+L222+L234</f>
        <v>0</v>
      </c>
      <c r="M102" s="20">
        <f t="shared" si="110"/>
        <v>0</v>
      </c>
      <c r="N102" s="20">
        <f t="shared" si="110"/>
        <v>0</v>
      </c>
      <c r="O102" s="20">
        <f t="shared" si="110"/>
        <v>0</v>
      </c>
      <c r="P102" s="5" t="s">
        <v>159</v>
      </c>
      <c r="Q102" s="5" t="s">
        <v>163</v>
      </c>
      <c r="R102" s="33">
        <f t="shared" si="90"/>
        <v>0</v>
      </c>
      <c r="S102" s="36">
        <f t="shared" si="91"/>
        <v>0</v>
      </c>
    </row>
    <row r="103" spans="1:19" ht="19.5" thickTop="1" thickBot="1" x14ac:dyDescent="0.3">
      <c r="A103" s="3" t="str">
        <f t="shared" si="87"/>
        <v>a</v>
      </c>
      <c r="B103" s="1" t="s">
        <v>1</v>
      </c>
      <c r="C103" s="7" t="s">
        <v>4</v>
      </c>
      <c r="D103" s="15">
        <f t="shared" si="108"/>
        <v>4900000</v>
      </c>
      <c r="E103" s="15">
        <f t="shared" ref="E103" si="111">E115+E127+E139+E151+E163+E175+E187+E199+E211+E223+E235</f>
        <v>7000</v>
      </c>
      <c r="F103" s="20">
        <f t="shared" si="88"/>
        <v>4900000</v>
      </c>
      <c r="G103" s="20">
        <f t="shared" si="108"/>
        <v>1004000</v>
      </c>
      <c r="H103" s="20">
        <f t="shared" si="108"/>
        <v>1306500</v>
      </c>
      <c r="I103" s="20">
        <f t="shared" si="108"/>
        <v>1281500</v>
      </c>
      <c r="J103" s="20">
        <f t="shared" si="108"/>
        <v>1308000</v>
      </c>
      <c r="K103" s="20">
        <f t="shared" si="89"/>
        <v>7000</v>
      </c>
      <c r="L103" s="20">
        <f t="shared" ref="L103:O103" si="112">L115+L127+L139+L151+L163+L175+L187+L199+L211+L223+L235</f>
        <v>2400</v>
      </c>
      <c r="M103" s="20">
        <f t="shared" si="112"/>
        <v>2300</v>
      </c>
      <c r="N103" s="20">
        <f t="shared" si="112"/>
        <v>1200</v>
      </c>
      <c r="O103" s="20">
        <f t="shared" si="112"/>
        <v>1100</v>
      </c>
      <c r="P103" s="5" t="s">
        <v>159</v>
      </c>
      <c r="Q103" s="5" t="s">
        <v>163</v>
      </c>
      <c r="R103" s="33">
        <f t="shared" si="90"/>
        <v>0</v>
      </c>
      <c r="S103" s="36">
        <f t="shared" si="91"/>
        <v>0</v>
      </c>
    </row>
    <row r="104" spans="1:19" ht="19.5" hidden="1" thickTop="1" thickBot="1" x14ac:dyDescent="0.3">
      <c r="A104" s="3" t="str">
        <f t="shared" si="87"/>
        <v>b</v>
      </c>
      <c r="B104" s="1" t="s">
        <v>1</v>
      </c>
      <c r="C104" s="7" t="s">
        <v>5</v>
      </c>
      <c r="D104" s="15">
        <f t="shared" si="108"/>
        <v>0</v>
      </c>
      <c r="E104" s="15">
        <f t="shared" ref="E104" si="113">E116+E128+E140+E152+E164+E176+E188+E200+E212+E224+E236</f>
        <v>0</v>
      </c>
      <c r="F104" s="20">
        <f t="shared" si="88"/>
        <v>0</v>
      </c>
      <c r="G104" s="20">
        <f t="shared" si="108"/>
        <v>0</v>
      </c>
      <c r="H104" s="20">
        <f t="shared" si="108"/>
        <v>0</v>
      </c>
      <c r="I104" s="20">
        <f t="shared" si="108"/>
        <v>0</v>
      </c>
      <c r="J104" s="20">
        <f t="shared" si="108"/>
        <v>0</v>
      </c>
      <c r="K104" s="20">
        <f t="shared" si="89"/>
        <v>0</v>
      </c>
      <c r="L104" s="20">
        <f t="shared" ref="L104:O104" si="114">L116+L128+L140+L152+L164+L176+L188+L200+L212+L224+L236</f>
        <v>0</v>
      </c>
      <c r="M104" s="20">
        <f t="shared" si="114"/>
        <v>0</v>
      </c>
      <c r="N104" s="20">
        <f t="shared" si="114"/>
        <v>0</v>
      </c>
      <c r="O104" s="20">
        <f t="shared" si="114"/>
        <v>0</v>
      </c>
      <c r="P104" s="5" t="s">
        <v>159</v>
      </c>
      <c r="Q104" s="5" t="s">
        <v>163</v>
      </c>
      <c r="R104" s="33">
        <f t="shared" si="90"/>
        <v>0</v>
      </c>
      <c r="S104" s="36">
        <f t="shared" si="91"/>
        <v>0</v>
      </c>
    </row>
    <row r="105" spans="1:19" ht="19.5" hidden="1" thickTop="1" thickBot="1" x14ac:dyDescent="0.3">
      <c r="A105" s="3" t="str">
        <f t="shared" si="87"/>
        <v>b</v>
      </c>
      <c r="B105" s="1" t="s">
        <v>1</v>
      </c>
      <c r="C105" s="7" t="s">
        <v>6</v>
      </c>
      <c r="D105" s="15">
        <f t="shared" si="108"/>
        <v>0</v>
      </c>
      <c r="E105" s="15">
        <f t="shared" ref="E105" si="115">E117+E129+E141+E153+E165+E177+E189+E201+E213+E225+E237</f>
        <v>0</v>
      </c>
      <c r="F105" s="20">
        <f t="shared" si="88"/>
        <v>0</v>
      </c>
      <c r="G105" s="20">
        <f t="shared" si="108"/>
        <v>0</v>
      </c>
      <c r="H105" s="20">
        <f t="shared" si="108"/>
        <v>0</v>
      </c>
      <c r="I105" s="20">
        <f t="shared" si="108"/>
        <v>0</v>
      </c>
      <c r="J105" s="20">
        <f t="shared" si="108"/>
        <v>0</v>
      </c>
      <c r="K105" s="20">
        <f t="shared" si="89"/>
        <v>0</v>
      </c>
      <c r="L105" s="20">
        <f t="shared" ref="L105:O105" si="116">L117+L129+L141+L153+L165+L177+L189+L201+L213+L225+L237</f>
        <v>0</v>
      </c>
      <c r="M105" s="20">
        <f t="shared" si="116"/>
        <v>0</v>
      </c>
      <c r="N105" s="20">
        <f t="shared" si="116"/>
        <v>0</v>
      </c>
      <c r="O105" s="20">
        <f t="shared" si="116"/>
        <v>0</v>
      </c>
      <c r="P105" s="5" t="s">
        <v>159</v>
      </c>
      <c r="Q105" s="5" t="s">
        <v>163</v>
      </c>
      <c r="R105" s="33">
        <f t="shared" si="90"/>
        <v>0</v>
      </c>
      <c r="S105" s="36">
        <f t="shared" si="91"/>
        <v>0</v>
      </c>
    </row>
    <row r="106" spans="1:19" ht="19.5" thickTop="1" thickBot="1" x14ac:dyDescent="0.3">
      <c r="A106" s="3" t="str">
        <f t="shared" si="87"/>
        <v>a</v>
      </c>
      <c r="B106" s="1" t="s">
        <v>1</v>
      </c>
      <c r="C106" s="7" t="s">
        <v>7</v>
      </c>
      <c r="D106" s="15">
        <f t="shared" si="108"/>
        <v>3000</v>
      </c>
      <c r="E106" s="15">
        <f t="shared" ref="E106" si="117">E118+E130+E142+E154+E166+E178+E190+E202+E214+E226+E238</f>
        <v>0</v>
      </c>
      <c r="F106" s="20">
        <f t="shared" si="88"/>
        <v>3000</v>
      </c>
      <c r="G106" s="20">
        <f t="shared" si="108"/>
        <v>0</v>
      </c>
      <c r="H106" s="20">
        <f t="shared" si="108"/>
        <v>0</v>
      </c>
      <c r="I106" s="20">
        <f t="shared" si="108"/>
        <v>3000</v>
      </c>
      <c r="J106" s="20">
        <f t="shared" si="108"/>
        <v>0</v>
      </c>
      <c r="K106" s="20">
        <f t="shared" si="89"/>
        <v>0</v>
      </c>
      <c r="L106" s="20">
        <f t="shared" ref="L106:O106" si="118">L118+L130+L142+L154+L166+L178+L190+L202+L214+L226+L238</f>
        <v>0</v>
      </c>
      <c r="M106" s="20">
        <f t="shared" si="118"/>
        <v>0</v>
      </c>
      <c r="N106" s="20">
        <f t="shared" si="118"/>
        <v>0</v>
      </c>
      <c r="O106" s="20">
        <f t="shared" si="118"/>
        <v>0</v>
      </c>
      <c r="P106" s="5" t="s">
        <v>159</v>
      </c>
      <c r="Q106" s="5" t="s">
        <v>163</v>
      </c>
      <c r="R106" s="33">
        <f t="shared" si="90"/>
        <v>0</v>
      </c>
      <c r="S106" s="36">
        <f t="shared" si="91"/>
        <v>0</v>
      </c>
    </row>
    <row r="107" spans="1:19" ht="19.5" thickTop="1" thickBot="1" x14ac:dyDescent="0.3">
      <c r="A107" s="3" t="str">
        <f t="shared" si="87"/>
        <v>a</v>
      </c>
      <c r="B107" s="1" t="s">
        <v>1</v>
      </c>
      <c r="C107" s="7" t="s">
        <v>8</v>
      </c>
      <c r="D107" s="15">
        <f t="shared" si="108"/>
        <v>102000</v>
      </c>
      <c r="E107" s="15">
        <f t="shared" ref="E107" si="119">E119+E131+E143+E155+E167+E179+E191+E203+E215+E227+E239</f>
        <v>0</v>
      </c>
      <c r="F107" s="20">
        <f t="shared" si="88"/>
        <v>102000</v>
      </c>
      <c r="G107" s="20">
        <f t="shared" si="108"/>
        <v>38200</v>
      </c>
      <c r="H107" s="20">
        <f t="shared" si="108"/>
        <v>29200</v>
      </c>
      <c r="I107" s="20">
        <f t="shared" si="108"/>
        <v>18300</v>
      </c>
      <c r="J107" s="20">
        <f t="shared" si="108"/>
        <v>16300</v>
      </c>
      <c r="K107" s="20">
        <f t="shared" si="89"/>
        <v>0</v>
      </c>
      <c r="L107" s="20">
        <f t="shared" ref="L107:O107" si="120">L119+L131+L143+L155+L167+L179+L191+L203+L215+L227+L239</f>
        <v>0</v>
      </c>
      <c r="M107" s="20">
        <f t="shared" si="120"/>
        <v>0</v>
      </c>
      <c r="N107" s="20">
        <f t="shared" si="120"/>
        <v>0</v>
      </c>
      <c r="O107" s="20">
        <f t="shared" si="120"/>
        <v>0</v>
      </c>
      <c r="P107" s="5" t="s">
        <v>159</v>
      </c>
      <c r="Q107" s="5" t="s">
        <v>163</v>
      </c>
      <c r="R107" s="33">
        <f t="shared" si="90"/>
        <v>0</v>
      </c>
      <c r="S107" s="36">
        <f t="shared" si="91"/>
        <v>0</v>
      </c>
    </row>
    <row r="108" spans="1:19" ht="19.5" thickTop="1" thickBot="1" x14ac:dyDescent="0.3">
      <c r="A108" s="3" t="str">
        <f t="shared" si="87"/>
        <v>a</v>
      </c>
      <c r="B108" s="1" t="s">
        <v>1</v>
      </c>
      <c r="C108" s="7" t="s">
        <v>9</v>
      </c>
      <c r="D108" s="15">
        <f t="shared" si="108"/>
        <v>44000</v>
      </c>
      <c r="E108" s="15">
        <f t="shared" ref="E108" si="121">E120+E132+E144+E156+E168+E180+E192+E204+E216+E228+E240</f>
        <v>0</v>
      </c>
      <c r="F108" s="20">
        <f t="shared" si="88"/>
        <v>44000</v>
      </c>
      <c r="G108" s="20">
        <f t="shared" si="108"/>
        <v>8300</v>
      </c>
      <c r="H108" s="20">
        <f t="shared" si="108"/>
        <v>10000</v>
      </c>
      <c r="I108" s="20">
        <f t="shared" si="108"/>
        <v>11100</v>
      </c>
      <c r="J108" s="20">
        <f t="shared" si="108"/>
        <v>14600</v>
      </c>
      <c r="K108" s="20">
        <f t="shared" si="89"/>
        <v>0</v>
      </c>
      <c r="L108" s="20">
        <f t="shared" ref="L108:O108" si="122">L120+L132+L144+L156+L168+L180+L192+L204+L216+L228+L240</f>
        <v>0</v>
      </c>
      <c r="M108" s="20">
        <f t="shared" si="122"/>
        <v>0</v>
      </c>
      <c r="N108" s="20">
        <f t="shared" si="122"/>
        <v>0</v>
      </c>
      <c r="O108" s="20">
        <f t="shared" si="122"/>
        <v>0</v>
      </c>
      <c r="P108" s="5" t="s">
        <v>159</v>
      </c>
      <c r="Q108" s="5" t="s">
        <v>163</v>
      </c>
      <c r="R108" s="33">
        <f t="shared" si="90"/>
        <v>0</v>
      </c>
      <c r="S108" s="36">
        <f t="shared" si="91"/>
        <v>0</v>
      </c>
    </row>
    <row r="109" spans="1:19" ht="19.5" thickTop="1" thickBot="1" x14ac:dyDescent="0.3">
      <c r="A109" s="3" t="str">
        <f t="shared" si="87"/>
        <v>a</v>
      </c>
      <c r="B109" s="1" t="s">
        <v>1</v>
      </c>
      <c r="C109" s="7" t="s">
        <v>10</v>
      </c>
      <c r="D109" s="15">
        <f t="shared" si="108"/>
        <v>300000</v>
      </c>
      <c r="E109" s="15">
        <f t="shared" ref="E109" si="123">E121+E133+E145+E157+E169+E181+E193+E205+E217+E229+E241</f>
        <v>0</v>
      </c>
      <c r="F109" s="20">
        <f t="shared" si="88"/>
        <v>300000</v>
      </c>
      <c r="G109" s="20">
        <f t="shared" si="108"/>
        <v>50000</v>
      </c>
      <c r="H109" s="20">
        <f t="shared" si="108"/>
        <v>70000</v>
      </c>
      <c r="I109" s="20">
        <f t="shared" si="108"/>
        <v>110000</v>
      </c>
      <c r="J109" s="20">
        <f t="shared" si="108"/>
        <v>70000</v>
      </c>
      <c r="K109" s="20">
        <f t="shared" si="89"/>
        <v>0</v>
      </c>
      <c r="L109" s="20">
        <f t="shared" ref="L109:O109" si="124">L121+L133+L145+L157+L169+L181+L193+L205+L217+L229+L241</f>
        <v>0</v>
      </c>
      <c r="M109" s="20">
        <f t="shared" si="124"/>
        <v>0</v>
      </c>
      <c r="N109" s="20">
        <f t="shared" si="124"/>
        <v>0</v>
      </c>
      <c r="O109" s="20">
        <f t="shared" si="124"/>
        <v>0</v>
      </c>
      <c r="P109" s="5" t="s">
        <v>159</v>
      </c>
      <c r="Q109" s="5" t="s">
        <v>163</v>
      </c>
      <c r="R109" s="33">
        <f t="shared" si="90"/>
        <v>0</v>
      </c>
      <c r="S109" s="36">
        <f t="shared" si="91"/>
        <v>0</v>
      </c>
    </row>
    <row r="110" spans="1:19" ht="19.5" hidden="1" thickTop="1" thickBot="1" x14ac:dyDescent="0.3">
      <c r="A110" s="3" t="str">
        <f t="shared" si="87"/>
        <v>b</v>
      </c>
      <c r="B110" s="1" t="s">
        <v>1</v>
      </c>
      <c r="C110" s="7" t="s">
        <v>11</v>
      </c>
      <c r="D110" s="15">
        <f t="shared" si="108"/>
        <v>0</v>
      </c>
      <c r="E110" s="15">
        <f t="shared" ref="E110" si="125">E122+E134+E146+E158+E170+E182+E194+E206+E218+E230+E242</f>
        <v>0</v>
      </c>
      <c r="F110" s="20">
        <f t="shared" si="88"/>
        <v>0</v>
      </c>
      <c r="G110" s="20">
        <f t="shared" si="108"/>
        <v>0</v>
      </c>
      <c r="H110" s="20">
        <f t="shared" si="108"/>
        <v>0</v>
      </c>
      <c r="I110" s="20">
        <f t="shared" si="108"/>
        <v>0</v>
      </c>
      <c r="J110" s="20">
        <f t="shared" si="108"/>
        <v>0</v>
      </c>
      <c r="K110" s="20">
        <f t="shared" si="89"/>
        <v>0</v>
      </c>
      <c r="L110" s="20">
        <f t="shared" ref="L110:O110" si="126">L122+L134+L146+L158+L170+L182+L194+L206+L218+L230+L242</f>
        <v>0</v>
      </c>
      <c r="M110" s="20">
        <f t="shared" si="126"/>
        <v>0</v>
      </c>
      <c r="N110" s="20">
        <f t="shared" si="126"/>
        <v>0</v>
      </c>
      <c r="O110" s="20">
        <f t="shared" si="126"/>
        <v>0</v>
      </c>
      <c r="P110" s="5" t="s">
        <v>159</v>
      </c>
      <c r="Q110" s="5" t="s">
        <v>163</v>
      </c>
      <c r="R110" s="33">
        <f t="shared" si="90"/>
        <v>0</v>
      </c>
      <c r="S110" s="36">
        <f t="shared" si="91"/>
        <v>0</v>
      </c>
    </row>
    <row r="111" spans="1:19" ht="19.5" hidden="1" thickTop="1" thickBot="1" x14ac:dyDescent="0.3">
      <c r="A111" s="3" t="str">
        <f t="shared" si="87"/>
        <v>b</v>
      </c>
      <c r="B111" s="1" t="s">
        <v>1</v>
      </c>
      <c r="C111" s="7" t="s">
        <v>12</v>
      </c>
      <c r="D111" s="15">
        <f t="shared" si="108"/>
        <v>0</v>
      </c>
      <c r="E111" s="15">
        <f t="shared" ref="E111" si="127">E123+E135+E147+E159+E171+E183+E195+E207+E219+E231+E243</f>
        <v>0</v>
      </c>
      <c r="F111" s="20">
        <f t="shared" si="88"/>
        <v>0</v>
      </c>
      <c r="G111" s="20">
        <f t="shared" si="108"/>
        <v>0</v>
      </c>
      <c r="H111" s="20">
        <f t="shared" si="108"/>
        <v>0</v>
      </c>
      <c r="I111" s="20">
        <f t="shared" si="108"/>
        <v>0</v>
      </c>
      <c r="J111" s="20">
        <f t="shared" si="108"/>
        <v>0</v>
      </c>
      <c r="K111" s="20">
        <f t="shared" si="89"/>
        <v>0</v>
      </c>
      <c r="L111" s="20">
        <f t="shared" ref="L111:O111" si="128">L123+L135+L147+L159+L171+L183+L195+L207+L219+L231+L243</f>
        <v>0</v>
      </c>
      <c r="M111" s="20">
        <f t="shared" si="128"/>
        <v>0</v>
      </c>
      <c r="N111" s="20">
        <f t="shared" si="128"/>
        <v>0</v>
      </c>
      <c r="O111" s="20">
        <f t="shared" si="128"/>
        <v>0</v>
      </c>
      <c r="P111" s="5" t="s">
        <v>159</v>
      </c>
      <c r="Q111" s="5" t="s">
        <v>163</v>
      </c>
      <c r="R111" s="33">
        <f t="shared" si="90"/>
        <v>0</v>
      </c>
      <c r="S111" s="36">
        <f t="shared" si="91"/>
        <v>0</v>
      </c>
    </row>
    <row r="112" spans="1:19" ht="46.5" thickTop="1" thickBot="1" x14ac:dyDescent="0.3">
      <c r="A112" s="3" t="str">
        <f t="shared" si="87"/>
        <v>a</v>
      </c>
      <c r="B112" s="8" t="s">
        <v>34</v>
      </c>
      <c r="C112" s="9" t="s">
        <v>35</v>
      </c>
      <c r="D112" s="14">
        <f t="shared" ref="D112:E112" si="129">D113+D121+D122+D123</f>
        <v>21816000</v>
      </c>
      <c r="E112" s="14">
        <f t="shared" si="129"/>
        <v>7000</v>
      </c>
      <c r="F112" s="19">
        <f t="shared" si="88"/>
        <v>21816000</v>
      </c>
      <c r="G112" s="19">
        <f t="shared" ref="G112:J112" si="130">G113+G121+G122+G123</f>
        <v>5025000</v>
      </c>
      <c r="H112" s="19">
        <f t="shared" si="130"/>
        <v>5932000</v>
      </c>
      <c r="I112" s="19">
        <f t="shared" si="130"/>
        <v>5476000</v>
      </c>
      <c r="J112" s="19">
        <f t="shared" si="130"/>
        <v>5383000</v>
      </c>
      <c r="K112" s="19">
        <f t="shared" si="89"/>
        <v>7000</v>
      </c>
      <c r="L112" s="19">
        <f t="shared" ref="L112:O112" si="131">L113+L121+L122+L123</f>
        <v>2400</v>
      </c>
      <c r="M112" s="19">
        <f t="shared" si="131"/>
        <v>2300</v>
      </c>
      <c r="N112" s="19">
        <f t="shared" si="131"/>
        <v>1200</v>
      </c>
      <c r="O112" s="19">
        <f t="shared" si="131"/>
        <v>1100</v>
      </c>
      <c r="P112" s="5" t="s">
        <v>159</v>
      </c>
      <c r="Q112" s="5" t="s">
        <v>163</v>
      </c>
      <c r="R112" s="33">
        <f t="shared" si="90"/>
        <v>0</v>
      </c>
      <c r="S112" s="36">
        <f t="shared" si="91"/>
        <v>0</v>
      </c>
    </row>
    <row r="113" spans="1:19" ht="19.5" thickTop="1" thickBot="1" x14ac:dyDescent="0.3">
      <c r="A113" s="3" t="str">
        <f t="shared" si="87"/>
        <v>a</v>
      </c>
      <c r="B113" s="1" t="s">
        <v>1</v>
      </c>
      <c r="C113" s="7" t="s">
        <v>2</v>
      </c>
      <c r="D113" s="15">
        <f t="shared" ref="D113:E113" si="132">D114+D115+D116+D117+D118+D119+D120</f>
        <v>21516000</v>
      </c>
      <c r="E113" s="15">
        <f t="shared" si="132"/>
        <v>7000</v>
      </c>
      <c r="F113" s="20">
        <f t="shared" si="88"/>
        <v>21516000</v>
      </c>
      <c r="G113" s="20">
        <f t="shared" ref="G113:J113" si="133">G114+G115+G116+G117+G118+G119+G120</f>
        <v>4975000</v>
      </c>
      <c r="H113" s="20">
        <f t="shared" si="133"/>
        <v>5862000</v>
      </c>
      <c r="I113" s="20">
        <f t="shared" si="133"/>
        <v>5366000</v>
      </c>
      <c r="J113" s="20">
        <f t="shared" si="133"/>
        <v>5313000</v>
      </c>
      <c r="K113" s="20">
        <f t="shared" si="89"/>
        <v>7000</v>
      </c>
      <c r="L113" s="20">
        <f t="shared" ref="L113:O113" si="134">L114+L115+L116+L117+L118+L119+L120</f>
        <v>2400</v>
      </c>
      <c r="M113" s="20">
        <f t="shared" si="134"/>
        <v>2300</v>
      </c>
      <c r="N113" s="20">
        <f t="shared" si="134"/>
        <v>1200</v>
      </c>
      <c r="O113" s="20">
        <f t="shared" si="134"/>
        <v>1100</v>
      </c>
      <c r="P113" s="5" t="s">
        <v>159</v>
      </c>
      <c r="Q113" s="5" t="s">
        <v>163</v>
      </c>
      <c r="R113" s="33">
        <f t="shared" si="90"/>
        <v>0</v>
      </c>
      <c r="S113" s="36">
        <f t="shared" si="91"/>
        <v>0</v>
      </c>
    </row>
    <row r="114" spans="1:19" ht="19.5" thickTop="1" thickBot="1" x14ac:dyDescent="0.3">
      <c r="A114" s="3" t="str">
        <f t="shared" si="87"/>
        <v>a</v>
      </c>
      <c r="B114" s="1" t="s">
        <v>1</v>
      </c>
      <c r="C114" s="7" t="s">
        <v>3</v>
      </c>
      <c r="D114" s="16">
        <v>17000000</v>
      </c>
      <c r="E114" s="16">
        <v>0</v>
      </c>
      <c r="F114" s="22">
        <f t="shared" si="88"/>
        <v>17000000</v>
      </c>
      <c r="G114" s="22">
        <v>4100000</v>
      </c>
      <c r="H114" s="22">
        <v>4640000</v>
      </c>
      <c r="I114" s="22">
        <v>4150000</v>
      </c>
      <c r="J114" s="22">
        <v>4110000</v>
      </c>
      <c r="K114" s="22">
        <f t="shared" si="89"/>
        <v>0</v>
      </c>
      <c r="L114" s="22"/>
      <c r="M114" s="22"/>
      <c r="N114" s="22"/>
      <c r="O114" s="22"/>
      <c r="Q114" s="5" t="s">
        <v>163</v>
      </c>
      <c r="R114" s="33">
        <f t="shared" si="90"/>
        <v>0</v>
      </c>
      <c r="S114" s="36">
        <f t="shared" si="91"/>
        <v>0</v>
      </c>
    </row>
    <row r="115" spans="1:19" ht="19.5" thickTop="1" thickBot="1" x14ac:dyDescent="0.3">
      <c r="A115" s="3" t="str">
        <f t="shared" si="87"/>
        <v>a</v>
      </c>
      <c r="B115" s="1" t="s">
        <v>1</v>
      </c>
      <c r="C115" s="7" t="s">
        <v>4</v>
      </c>
      <c r="D115" s="16">
        <v>4437000</v>
      </c>
      <c r="E115" s="16">
        <v>7000</v>
      </c>
      <c r="F115" s="22">
        <f t="shared" si="88"/>
        <v>4437000</v>
      </c>
      <c r="G115" s="22">
        <v>850000</v>
      </c>
      <c r="H115" s="22">
        <v>1200000</v>
      </c>
      <c r="I115" s="21">
        <v>1200000</v>
      </c>
      <c r="J115" s="22">
        <v>1187000</v>
      </c>
      <c r="K115" s="22">
        <f t="shared" si="89"/>
        <v>7000</v>
      </c>
      <c r="L115" s="43">
        <v>2400</v>
      </c>
      <c r="M115" s="43">
        <v>2300</v>
      </c>
      <c r="N115" s="45">
        <v>1200</v>
      </c>
      <c r="O115" s="43">
        <v>1100</v>
      </c>
      <c r="Q115" s="5" t="s">
        <v>163</v>
      </c>
      <c r="R115" s="33">
        <f t="shared" si="90"/>
        <v>0</v>
      </c>
      <c r="S115" s="36">
        <f t="shared" si="91"/>
        <v>0</v>
      </c>
    </row>
    <row r="116" spans="1:19" ht="19.5" hidden="1" thickTop="1" thickBot="1" x14ac:dyDescent="0.3">
      <c r="A116" s="3" t="str">
        <f t="shared" si="87"/>
        <v>b</v>
      </c>
      <c r="B116" s="1" t="s">
        <v>1</v>
      </c>
      <c r="C116" s="7" t="s">
        <v>5</v>
      </c>
      <c r="D116" s="16">
        <v>0</v>
      </c>
      <c r="E116" s="16">
        <v>0</v>
      </c>
      <c r="F116" s="22">
        <f t="shared" si="88"/>
        <v>0</v>
      </c>
      <c r="G116" s="22"/>
      <c r="H116" s="22"/>
      <c r="I116" s="21"/>
      <c r="J116" s="22"/>
      <c r="K116" s="22">
        <f t="shared" si="89"/>
        <v>0</v>
      </c>
      <c r="L116" s="22"/>
      <c r="M116" s="22"/>
      <c r="N116" s="21"/>
      <c r="O116" s="22"/>
      <c r="Q116" s="5" t="s">
        <v>163</v>
      </c>
      <c r="R116" s="33">
        <f t="shared" si="90"/>
        <v>0</v>
      </c>
      <c r="S116" s="36">
        <f t="shared" si="91"/>
        <v>0</v>
      </c>
    </row>
    <row r="117" spans="1:19" ht="19.5" hidden="1" thickTop="1" thickBot="1" x14ac:dyDescent="0.3">
      <c r="A117" s="3" t="str">
        <f t="shared" si="87"/>
        <v>b</v>
      </c>
      <c r="B117" s="1" t="s">
        <v>1</v>
      </c>
      <c r="C117" s="7" t="s">
        <v>6</v>
      </c>
      <c r="D117" s="16">
        <v>0</v>
      </c>
      <c r="E117" s="16">
        <v>0</v>
      </c>
      <c r="F117" s="22">
        <f t="shared" si="88"/>
        <v>0</v>
      </c>
      <c r="G117" s="22"/>
      <c r="H117" s="22"/>
      <c r="I117" s="21"/>
      <c r="J117" s="22"/>
      <c r="K117" s="22">
        <f t="shared" si="89"/>
        <v>0</v>
      </c>
      <c r="L117" s="22"/>
      <c r="M117" s="22"/>
      <c r="N117" s="21"/>
      <c r="O117" s="22"/>
      <c r="Q117" s="5" t="s">
        <v>163</v>
      </c>
      <c r="R117" s="33">
        <f t="shared" si="90"/>
        <v>0</v>
      </c>
      <c r="S117" s="36">
        <f t="shared" si="91"/>
        <v>0</v>
      </c>
    </row>
    <row r="118" spans="1:19" ht="19.5" thickTop="1" thickBot="1" x14ac:dyDescent="0.3">
      <c r="A118" s="3" t="str">
        <f t="shared" si="87"/>
        <v>a</v>
      </c>
      <c r="B118" s="1" t="s">
        <v>1</v>
      </c>
      <c r="C118" s="7" t="s">
        <v>7</v>
      </c>
      <c r="D118" s="16">
        <v>3000</v>
      </c>
      <c r="E118" s="16">
        <v>0</v>
      </c>
      <c r="F118" s="22">
        <f t="shared" si="88"/>
        <v>3000</v>
      </c>
      <c r="G118" s="22">
        <v>0</v>
      </c>
      <c r="H118" s="22">
        <v>0</v>
      </c>
      <c r="I118" s="21">
        <v>3000</v>
      </c>
      <c r="J118" s="22">
        <v>0</v>
      </c>
      <c r="K118" s="22">
        <f t="shared" si="89"/>
        <v>0</v>
      </c>
      <c r="L118" s="22"/>
      <c r="M118" s="22"/>
      <c r="N118" s="21"/>
      <c r="O118" s="22"/>
      <c r="Q118" s="5" t="s">
        <v>163</v>
      </c>
      <c r="R118" s="33">
        <f t="shared" si="90"/>
        <v>0</v>
      </c>
      <c r="S118" s="36">
        <f t="shared" si="91"/>
        <v>0</v>
      </c>
    </row>
    <row r="119" spans="1:19" ht="19.5" thickTop="1" thickBot="1" x14ac:dyDescent="0.3">
      <c r="A119" s="3" t="str">
        <f t="shared" si="87"/>
        <v>a</v>
      </c>
      <c r="B119" s="1" t="s">
        <v>1</v>
      </c>
      <c r="C119" s="7" t="s">
        <v>8</v>
      </c>
      <c r="D119" s="16">
        <v>44000</v>
      </c>
      <c r="E119" s="16">
        <v>0</v>
      </c>
      <c r="F119" s="22">
        <f t="shared" si="88"/>
        <v>44000</v>
      </c>
      <c r="G119" s="22">
        <v>20000</v>
      </c>
      <c r="H119" s="22">
        <v>15000</v>
      </c>
      <c r="I119" s="21">
        <v>5000</v>
      </c>
      <c r="J119" s="22">
        <v>4000</v>
      </c>
      <c r="K119" s="22">
        <f t="shared" si="89"/>
        <v>0</v>
      </c>
      <c r="L119" s="22"/>
      <c r="M119" s="22"/>
      <c r="N119" s="21"/>
      <c r="O119" s="22"/>
      <c r="Q119" s="5" t="s">
        <v>163</v>
      </c>
      <c r="R119" s="33">
        <f t="shared" si="90"/>
        <v>0</v>
      </c>
      <c r="S119" s="36">
        <f t="shared" si="91"/>
        <v>0</v>
      </c>
    </row>
    <row r="120" spans="1:19" ht="19.5" thickTop="1" thickBot="1" x14ac:dyDescent="0.3">
      <c r="A120" s="3" t="str">
        <f t="shared" si="87"/>
        <v>a</v>
      </c>
      <c r="B120" s="1" t="s">
        <v>1</v>
      </c>
      <c r="C120" s="7" t="s">
        <v>9</v>
      </c>
      <c r="D120" s="16">
        <v>32000</v>
      </c>
      <c r="E120" s="16">
        <v>0</v>
      </c>
      <c r="F120" s="22">
        <f t="shared" si="88"/>
        <v>32000</v>
      </c>
      <c r="G120" s="22">
        <v>5000</v>
      </c>
      <c r="H120" s="22">
        <v>7000</v>
      </c>
      <c r="I120" s="21">
        <v>8000</v>
      </c>
      <c r="J120" s="22">
        <v>12000</v>
      </c>
      <c r="K120" s="22">
        <f t="shared" si="89"/>
        <v>0</v>
      </c>
      <c r="L120" s="22"/>
      <c r="M120" s="22"/>
      <c r="N120" s="21"/>
      <c r="O120" s="22"/>
      <c r="Q120" s="5" t="s">
        <v>163</v>
      </c>
      <c r="R120" s="33">
        <f t="shared" si="90"/>
        <v>0</v>
      </c>
      <c r="S120" s="36">
        <f t="shared" si="91"/>
        <v>0</v>
      </c>
    </row>
    <row r="121" spans="1:19" ht="19.5" thickTop="1" thickBot="1" x14ac:dyDescent="0.3">
      <c r="A121" s="3" t="str">
        <f t="shared" si="87"/>
        <v>a</v>
      </c>
      <c r="B121" s="1" t="s">
        <v>1</v>
      </c>
      <c r="C121" s="7" t="s">
        <v>10</v>
      </c>
      <c r="D121" s="16">
        <v>300000</v>
      </c>
      <c r="E121" s="16">
        <v>0</v>
      </c>
      <c r="F121" s="22">
        <f t="shared" si="88"/>
        <v>300000</v>
      </c>
      <c r="G121" s="22">
        <v>50000</v>
      </c>
      <c r="H121" s="22">
        <v>70000</v>
      </c>
      <c r="I121" s="22">
        <v>110000</v>
      </c>
      <c r="J121" s="22">
        <v>70000</v>
      </c>
      <c r="K121" s="22">
        <f t="shared" si="89"/>
        <v>0</v>
      </c>
      <c r="L121" s="22"/>
      <c r="M121" s="22"/>
      <c r="N121" s="22"/>
      <c r="O121" s="22"/>
      <c r="Q121" s="5" t="s">
        <v>163</v>
      </c>
      <c r="R121" s="33">
        <f t="shared" si="90"/>
        <v>0</v>
      </c>
      <c r="S121" s="36">
        <f t="shared" si="91"/>
        <v>0</v>
      </c>
    </row>
    <row r="122" spans="1:19" ht="19.5" hidden="1" thickTop="1" thickBot="1" x14ac:dyDescent="0.3">
      <c r="A122" s="3" t="str">
        <f t="shared" si="87"/>
        <v>b</v>
      </c>
      <c r="B122" s="1" t="s">
        <v>1</v>
      </c>
      <c r="C122" s="7" t="s">
        <v>11</v>
      </c>
      <c r="D122" s="16">
        <v>0</v>
      </c>
      <c r="E122" s="16">
        <v>0</v>
      </c>
      <c r="F122" s="22">
        <f t="shared" si="88"/>
        <v>0</v>
      </c>
      <c r="G122" s="22"/>
      <c r="H122" s="22"/>
      <c r="I122" s="21"/>
      <c r="J122" s="22"/>
      <c r="K122" s="22">
        <f t="shared" si="89"/>
        <v>0</v>
      </c>
      <c r="L122" s="22"/>
      <c r="M122" s="22"/>
      <c r="N122" s="21"/>
      <c r="O122" s="22"/>
      <c r="Q122" s="5" t="s">
        <v>163</v>
      </c>
      <c r="R122" s="33">
        <f t="shared" si="90"/>
        <v>0</v>
      </c>
      <c r="S122" s="36">
        <f t="shared" si="91"/>
        <v>0</v>
      </c>
    </row>
    <row r="123" spans="1:19" ht="19.5" hidden="1" thickTop="1" thickBot="1" x14ac:dyDescent="0.3">
      <c r="A123" s="3" t="str">
        <f t="shared" si="87"/>
        <v>b</v>
      </c>
      <c r="B123" s="1" t="s">
        <v>1</v>
      </c>
      <c r="C123" s="7" t="s">
        <v>12</v>
      </c>
      <c r="D123" s="16">
        <v>0</v>
      </c>
      <c r="E123" s="16">
        <v>0</v>
      </c>
      <c r="F123" s="22">
        <f t="shared" si="88"/>
        <v>0</v>
      </c>
      <c r="G123" s="22"/>
      <c r="H123" s="22"/>
      <c r="I123" s="21"/>
      <c r="J123" s="22"/>
      <c r="K123" s="22">
        <f t="shared" si="89"/>
        <v>0</v>
      </c>
      <c r="L123" s="22"/>
      <c r="M123" s="22"/>
      <c r="N123" s="21"/>
      <c r="O123" s="22"/>
      <c r="Q123" s="5" t="s">
        <v>163</v>
      </c>
      <c r="R123" s="33">
        <f t="shared" si="90"/>
        <v>0</v>
      </c>
      <c r="S123" s="36">
        <f t="shared" si="91"/>
        <v>0</v>
      </c>
    </row>
    <row r="124" spans="1:19" ht="61.5" thickTop="1" thickBot="1" x14ac:dyDescent="0.3">
      <c r="A124" s="3" t="str">
        <f t="shared" si="87"/>
        <v>a</v>
      </c>
      <c r="B124" s="8" t="s">
        <v>36</v>
      </c>
      <c r="C124" s="9" t="s">
        <v>37</v>
      </c>
      <c r="D124" s="14">
        <f t="shared" ref="D124:E124" si="135">D125+D133+D134+D135</f>
        <v>99000</v>
      </c>
      <c r="E124" s="14">
        <f t="shared" si="135"/>
        <v>0</v>
      </c>
      <c r="F124" s="19">
        <f t="shared" si="88"/>
        <v>99000</v>
      </c>
      <c r="G124" s="19">
        <f t="shared" ref="G124:J124" si="136">G125+G133+G134+G135</f>
        <v>38900</v>
      </c>
      <c r="H124" s="19">
        <f t="shared" si="136"/>
        <v>21800</v>
      </c>
      <c r="I124" s="19">
        <f t="shared" si="136"/>
        <v>16800</v>
      </c>
      <c r="J124" s="19">
        <f t="shared" si="136"/>
        <v>21500</v>
      </c>
      <c r="K124" s="19">
        <f t="shared" si="89"/>
        <v>0</v>
      </c>
      <c r="L124" s="19">
        <f t="shared" ref="L124:O124" si="137">L125+L133+L134+L135</f>
        <v>0</v>
      </c>
      <c r="M124" s="19">
        <f t="shared" si="137"/>
        <v>0</v>
      </c>
      <c r="N124" s="19">
        <f t="shared" si="137"/>
        <v>0</v>
      </c>
      <c r="O124" s="19">
        <f t="shared" si="137"/>
        <v>0</v>
      </c>
      <c r="P124" s="5" t="s">
        <v>159</v>
      </c>
      <c r="Q124" s="5" t="s">
        <v>163</v>
      </c>
      <c r="R124" s="33">
        <f t="shared" si="90"/>
        <v>0</v>
      </c>
      <c r="S124" s="36">
        <f t="shared" si="91"/>
        <v>0</v>
      </c>
    </row>
    <row r="125" spans="1:19" ht="19.5" thickTop="1" thickBot="1" x14ac:dyDescent="0.3">
      <c r="A125" s="3" t="str">
        <f t="shared" si="87"/>
        <v>a</v>
      </c>
      <c r="B125" s="1" t="s">
        <v>1</v>
      </c>
      <c r="C125" s="7" t="s">
        <v>2</v>
      </c>
      <c r="D125" s="15">
        <f t="shared" ref="D125:E125" si="138">D126+D127+D128+D129+D130+D131+D132</f>
        <v>99000</v>
      </c>
      <c r="E125" s="15">
        <f t="shared" si="138"/>
        <v>0</v>
      </c>
      <c r="F125" s="20">
        <f t="shared" si="88"/>
        <v>99000</v>
      </c>
      <c r="G125" s="20">
        <f t="shared" ref="G125:J125" si="139">G126+G127+G128+G129+G130+G131+G132</f>
        <v>38900</v>
      </c>
      <c r="H125" s="20">
        <f t="shared" si="139"/>
        <v>21800</v>
      </c>
      <c r="I125" s="20">
        <f t="shared" si="139"/>
        <v>16800</v>
      </c>
      <c r="J125" s="20">
        <f t="shared" si="139"/>
        <v>21500</v>
      </c>
      <c r="K125" s="20">
        <f t="shared" si="89"/>
        <v>0</v>
      </c>
      <c r="L125" s="20">
        <f t="shared" ref="L125:O125" si="140">L126+L127+L128+L129+L130+L131+L132</f>
        <v>0</v>
      </c>
      <c r="M125" s="20">
        <f t="shared" si="140"/>
        <v>0</v>
      </c>
      <c r="N125" s="20">
        <f t="shared" si="140"/>
        <v>0</v>
      </c>
      <c r="O125" s="20">
        <f t="shared" si="140"/>
        <v>0</v>
      </c>
      <c r="P125" s="5" t="s">
        <v>159</v>
      </c>
      <c r="Q125" s="5" t="s">
        <v>163</v>
      </c>
      <c r="R125" s="33">
        <f t="shared" si="90"/>
        <v>0</v>
      </c>
      <c r="S125" s="36">
        <f t="shared" si="91"/>
        <v>0</v>
      </c>
    </row>
    <row r="126" spans="1:19" ht="19.5" hidden="1" thickTop="1" thickBot="1" x14ac:dyDescent="0.3">
      <c r="A126" s="3" t="str">
        <f t="shared" si="87"/>
        <v>b</v>
      </c>
      <c r="B126" s="1" t="s">
        <v>1</v>
      </c>
      <c r="C126" s="7" t="s">
        <v>3</v>
      </c>
      <c r="D126" s="16">
        <v>0</v>
      </c>
      <c r="E126" s="16">
        <v>0</v>
      </c>
      <c r="F126" s="22">
        <f t="shared" si="88"/>
        <v>0</v>
      </c>
      <c r="G126" s="22"/>
      <c r="H126" s="22"/>
      <c r="I126" s="22"/>
      <c r="J126" s="22"/>
      <c r="K126" s="22">
        <f t="shared" si="89"/>
        <v>0</v>
      </c>
      <c r="L126" s="22"/>
      <c r="M126" s="22"/>
      <c r="N126" s="22"/>
      <c r="O126" s="22"/>
      <c r="Q126" s="5" t="s">
        <v>163</v>
      </c>
      <c r="R126" s="33">
        <f t="shared" si="90"/>
        <v>0</v>
      </c>
      <c r="S126" s="36">
        <f t="shared" si="91"/>
        <v>0</v>
      </c>
    </row>
    <row r="127" spans="1:19" ht="19.5" thickTop="1" thickBot="1" x14ac:dyDescent="0.3">
      <c r="A127" s="3" t="str">
        <f t="shared" si="87"/>
        <v>a</v>
      </c>
      <c r="B127" s="1" t="s">
        <v>1</v>
      </c>
      <c r="C127" s="7" t="s">
        <v>4</v>
      </c>
      <c r="D127" s="16">
        <v>91000</v>
      </c>
      <c r="E127" s="16">
        <v>0</v>
      </c>
      <c r="F127" s="22">
        <f t="shared" si="88"/>
        <v>91000</v>
      </c>
      <c r="G127" s="22">
        <v>36500</v>
      </c>
      <c r="H127" s="22">
        <v>20000</v>
      </c>
      <c r="I127" s="21">
        <v>15000</v>
      </c>
      <c r="J127" s="22">
        <v>19500</v>
      </c>
      <c r="K127" s="22">
        <f t="shared" si="89"/>
        <v>0</v>
      </c>
      <c r="L127" s="22"/>
      <c r="M127" s="22"/>
      <c r="N127" s="21"/>
      <c r="O127" s="22"/>
      <c r="Q127" s="5" t="s">
        <v>163</v>
      </c>
      <c r="R127" s="33">
        <f t="shared" si="90"/>
        <v>0</v>
      </c>
      <c r="S127" s="36">
        <f t="shared" si="91"/>
        <v>0</v>
      </c>
    </row>
    <row r="128" spans="1:19" ht="19.5" hidden="1" thickTop="1" thickBot="1" x14ac:dyDescent="0.3">
      <c r="A128" s="3" t="str">
        <f t="shared" si="87"/>
        <v>b</v>
      </c>
      <c r="B128" s="1" t="s">
        <v>1</v>
      </c>
      <c r="C128" s="7" t="s">
        <v>5</v>
      </c>
      <c r="D128" s="16">
        <v>0</v>
      </c>
      <c r="E128" s="16">
        <v>0</v>
      </c>
      <c r="F128" s="22">
        <f t="shared" si="88"/>
        <v>0</v>
      </c>
      <c r="G128" s="22"/>
      <c r="H128" s="22"/>
      <c r="I128" s="21"/>
      <c r="J128" s="22"/>
      <c r="K128" s="22">
        <f t="shared" si="89"/>
        <v>0</v>
      </c>
      <c r="L128" s="22"/>
      <c r="M128" s="22"/>
      <c r="N128" s="21"/>
      <c r="O128" s="22"/>
      <c r="Q128" s="5" t="s">
        <v>163</v>
      </c>
      <c r="R128" s="33">
        <f t="shared" si="90"/>
        <v>0</v>
      </c>
      <c r="S128" s="36">
        <f t="shared" si="91"/>
        <v>0</v>
      </c>
    </row>
    <row r="129" spans="1:19" ht="19.5" hidden="1" thickTop="1" thickBot="1" x14ac:dyDescent="0.3">
      <c r="A129" s="3" t="str">
        <f t="shared" si="87"/>
        <v>b</v>
      </c>
      <c r="B129" s="1" t="s">
        <v>1</v>
      </c>
      <c r="C129" s="7" t="s">
        <v>6</v>
      </c>
      <c r="D129" s="16">
        <v>0</v>
      </c>
      <c r="E129" s="16">
        <v>0</v>
      </c>
      <c r="F129" s="22">
        <f t="shared" si="88"/>
        <v>0</v>
      </c>
      <c r="G129" s="22"/>
      <c r="H129" s="22"/>
      <c r="I129" s="21"/>
      <c r="J129" s="22"/>
      <c r="K129" s="22">
        <f t="shared" si="89"/>
        <v>0</v>
      </c>
      <c r="L129" s="22"/>
      <c r="M129" s="22"/>
      <c r="N129" s="21"/>
      <c r="O129" s="22"/>
      <c r="Q129" s="5" t="s">
        <v>163</v>
      </c>
      <c r="R129" s="33">
        <f t="shared" si="90"/>
        <v>0</v>
      </c>
      <c r="S129" s="36">
        <f t="shared" si="91"/>
        <v>0</v>
      </c>
    </row>
    <row r="130" spans="1:19" ht="19.5" hidden="1" thickTop="1" thickBot="1" x14ac:dyDescent="0.3">
      <c r="A130" s="3" t="str">
        <f t="shared" si="87"/>
        <v>b</v>
      </c>
      <c r="B130" s="1" t="s">
        <v>1</v>
      </c>
      <c r="C130" s="7" t="s">
        <v>7</v>
      </c>
      <c r="D130" s="16">
        <v>0</v>
      </c>
      <c r="E130" s="16">
        <v>0</v>
      </c>
      <c r="F130" s="22">
        <f t="shared" si="88"/>
        <v>0</v>
      </c>
      <c r="G130" s="22"/>
      <c r="H130" s="22"/>
      <c r="I130" s="21"/>
      <c r="J130" s="22"/>
      <c r="K130" s="22">
        <f t="shared" si="89"/>
        <v>0</v>
      </c>
      <c r="L130" s="22"/>
      <c r="M130" s="22"/>
      <c r="N130" s="21"/>
      <c r="O130" s="22"/>
      <c r="Q130" s="5" t="s">
        <v>163</v>
      </c>
      <c r="R130" s="33">
        <f t="shared" si="90"/>
        <v>0</v>
      </c>
      <c r="S130" s="36">
        <f t="shared" si="91"/>
        <v>0</v>
      </c>
    </row>
    <row r="131" spans="1:19" ht="19.5" thickTop="1" thickBot="1" x14ac:dyDescent="0.3">
      <c r="A131" s="3" t="str">
        <f t="shared" si="87"/>
        <v>a</v>
      </c>
      <c r="B131" s="1" t="s">
        <v>1</v>
      </c>
      <c r="C131" s="7" t="s">
        <v>8</v>
      </c>
      <c r="D131" s="16">
        <v>7000</v>
      </c>
      <c r="E131" s="16">
        <v>0</v>
      </c>
      <c r="F131" s="22">
        <f t="shared" si="88"/>
        <v>7000</v>
      </c>
      <c r="G131" s="22">
        <v>2000</v>
      </c>
      <c r="H131" s="22">
        <v>1500</v>
      </c>
      <c r="I131" s="21">
        <v>1500</v>
      </c>
      <c r="J131" s="22">
        <v>2000</v>
      </c>
      <c r="K131" s="22">
        <f t="shared" si="89"/>
        <v>0</v>
      </c>
      <c r="L131" s="22"/>
      <c r="M131" s="22"/>
      <c r="N131" s="21"/>
      <c r="O131" s="22"/>
      <c r="Q131" s="5" t="s">
        <v>163</v>
      </c>
      <c r="R131" s="33">
        <f t="shared" si="90"/>
        <v>0</v>
      </c>
      <c r="S131" s="36">
        <f t="shared" si="91"/>
        <v>0</v>
      </c>
    </row>
    <row r="132" spans="1:19" ht="19.5" thickTop="1" thickBot="1" x14ac:dyDescent="0.3">
      <c r="A132" s="3" t="str">
        <f t="shared" si="87"/>
        <v>a</v>
      </c>
      <c r="B132" s="1" t="s">
        <v>1</v>
      </c>
      <c r="C132" s="7" t="s">
        <v>9</v>
      </c>
      <c r="D132" s="16">
        <v>1000</v>
      </c>
      <c r="E132" s="16">
        <v>0</v>
      </c>
      <c r="F132" s="22">
        <f t="shared" si="88"/>
        <v>1000</v>
      </c>
      <c r="G132" s="43">
        <v>400</v>
      </c>
      <c r="H132" s="43">
        <v>300</v>
      </c>
      <c r="I132" s="45">
        <v>300</v>
      </c>
      <c r="J132" s="43">
        <v>0</v>
      </c>
      <c r="K132" s="22">
        <f t="shared" si="89"/>
        <v>0</v>
      </c>
      <c r="L132" s="22"/>
      <c r="M132" s="22"/>
      <c r="N132" s="21"/>
      <c r="O132" s="22"/>
      <c r="Q132" s="5" t="s">
        <v>163</v>
      </c>
      <c r="R132" s="33">
        <f t="shared" si="90"/>
        <v>0</v>
      </c>
      <c r="S132" s="36">
        <f t="shared" si="91"/>
        <v>0</v>
      </c>
    </row>
    <row r="133" spans="1:19" ht="19.5" hidden="1" thickTop="1" thickBot="1" x14ac:dyDescent="0.3">
      <c r="A133" s="3" t="str">
        <f t="shared" ref="A133:A196" si="141">IF((D133+F133+G133+H133+J133+I133)&gt;0,"a","b")</f>
        <v>b</v>
      </c>
      <c r="B133" s="1" t="s">
        <v>1</v>
      </c>
      <c r="C133" s="7" t="s">
        <v>10</v>
      </c>
      <c r="D133" s="16">
        <v>0</v>
      </c>
      <c r="E133" s="16">
        <v>0</v>
      </c>
      <c r="F133" s="22">
        <f t="shared" ref="F133:F196" si="142">G133+H133+I133+J133</f>
        <v>0</v>
      </c>
      <c r="G133" s="22"/>
      <c r="H133" s="22"/>
      <c r="I133" s="21"/>
      <c r="J133" s="22"/>
      <c r="K133" s="22">
        <f t="shared" ref="K133:K196" si="143">L133+M133+N133+O133</f>
        <v>0</v>
      </c>
      <c r="L133" s="22"/>
      <c r="M133" s="22"/>
      <c r="N133" s="21"/>
      <c r="O133" s="22"/>
      <c r="Q133" s="5" t="s">
        <v>163</v>
      </c>
      <c r="R133" s="33">
        <f t="shared" ref="R133:R196" si="144">D133-F133</f>
        <v>0</v>
      </c>
      <c r="S133" s="36">
        <f t="shared" ref="S133:S196" si="145">E133-K133</f>
        <v>0</v>
      </c>
    </row>
    <row r="134" spans="1:19" ht="19.5" hidden="1" thickTop="1" thickBot="1" x14ac:dyDescent="0.3">
      <c r="A134" s="3" t="str">
        <f t="shared" si="141"/>
        <v>b</v>
      </c>
      <c r="B134" s="1" t="s">
        <v>1</v>
      </c>
      <c r="C134" s="7" t="s">
        <v>11</v>
      </c>
      <c r="D134" s="16">
        <v>0</v>
      </c>
      <c r="E134" s="16">
        <v>0</v>
      </c>
      <c r="F134" s="22">
        <f t="shared" si="142"/>
        <v>0</v>
      </c>
      <c r="G134" s="22"/>
      <c r="H134" s="22"/>
      <c r="I134" s="21"/>
      <c r="J134" s="22"/>
      <c r="K134" s="22">
        <f t="shared" si="143"/>
        <v>0</v>
      </c>
      <c r="L134" s="22"/>
      <c r="M134" s="22"/>
      <c r="N134" s="21"/>
      <c r="O134" s="22"/>
      <c r="Q134" s="5" t="s">
        <v>163</v>
      </c>
      <c r="R134" s="33">
        <f t="shared" si="144"/>
        <v>0</v>
      </c>
      <c r="S134" s="36">
        <f t="shared" si="145"/>
        <v>0</v>
      </c>
    </row>
    <row r="135" spans="1:19" ht="19.5" hidden="1" thickTop="1" thickBot="1" x14ac:dyDescent="0.3">
      <c r="A135" s="3" t="str">
        <f t="shared" si="141"/>
        <v>b</v>
      </c>
      <c r="B135" s="1" t="s">
        <v>1</v>
      </c>
      <c r="C135" s="7" t="s">
        <v>12</v>
      </c>
      <c r="D135" s="16">
        <v>0</v>
      </c>
      <c r="E135" s="16">
        <v>0</v>
      </c>
      <c r="F135" s="22">
        <f t="shared" si="142"/>
        <v>0</v>
      </c>
      <c r="G135" s="22"/>
      <c r="H135" s="22"/>
      <c r="I135" s="21"/>
      <c r="J135" s="22"/>
      <c r="K135" s="22">
        <f t="shared" si="143"/>
        <v>0</v>
      </c>
      <c r="L135" s="22"/>
      <c r="M135" s="22"/>
      <c r="N135" s="21"/>
      <c r="O135" s="22"/>
      <c r="Q135" s="5" t="s">
        <v>163</v>
      </c>
      <c r="R135" s="33">
        <f t="shared" si="144"/>
        <v>0</v>
      </c>
      <c r="S135" s="36">
        <f t="shared" si="145"/>
        <v>0</v>
      </c>
    </row>
    <row r="136" spans="1:19" ht="61.5" thickTop="1" thickBot="1" x14ac:dyDescent="0.3">
      <c r="A136" s="3" t="str">
        <f t="shared" si="141"/>
        <v>a</v>
      </c>
      <c r="B136" s="8" t="s">
        <v>38</v>
      </c>
      <c r="C136" s="9" t="s">
        <v>39</v>
      </c>
      <c r="D136" s="14">
        <f t="shared" ref="D136:E136" si="146">D137+D145+D146+D147</f>
        <v>70000</v>
      </c>
      <c r="E136" s="14">
        <f t="shared" si="146"/>
        <v>0</v>
      </c>
      <c r="F136" s="19">
        <f t="shared" si="142"/>
        <v>70000</v>
      </c>
      <c r="G136" s="19">
        <f t="shared" ref="G136:J136" si="147">G137+G145+G146+G147</f>
        <v>24700</v>
      </c>
      <c r="H136" s="19">
        <f t="shared" si="147"/>
        <v>14700</v>
      </c>
      <c r="I136" s="19">
        <f t="shared" si="147"/>
        <v>12300</v>
      </c>
      <c r="J136" s="19">
        <f t="shared" si="147"/>
        <v>18300</v>
      </c>
      <c r="K136" s="19">
        <f t="shared" si="143"/>
        <v>0</v>
      </c>
      <c r="L136" s="19">
        <f t="shared" ref="L136:O136" si="148">L137+L145+L146+L147</f>
        <v>0</v>
      </c>
      <c r="M136" s="19">
        <f t="shared" si="148"/>
        <v>0</v>
      </c>
      <c r="N136" s="19">
        <f t="shared" si="148"/>
        <v>0</v>
      </c>
      <c r="O136" s="19">
        <f t="shared" si="148"/>
        <v>0</v>
      </c>
      <c r="P136" s="5" t="s">
        <v>159</v>
      </c>
      <c r="Q136" s="5" t="s">
        <v>163</v>
      </c>
      <c r="R136" s="33">
        <f t="shared" si="144"/>
        <v>0</v>
      </c>
      <c r="S136" s="36">
        <f t="shared" si="145"/>
        <v>0</v>
      </c>
    </row>
    <row r="137" spans="1:19" ht="19.5" thickTop="1" thickBot="1" x14ac:dyDescent="0.3">
      <c r="A137" s="3" t="str">
        <f t="shared" si="141"/>
        <v>a</v>
      </c>
      <c r="B137" s="1" t="s">
        <v>1</v>
      </c>
      <c r="C137" s="7" t="s">
        <v>2</v>
      </c>
      <c r="D137" s="15">
        <f t="shared" ref="D137:E137" si="149">D138+D139+D140+D141+D142+D143+D144</f>
        <v>70000</v>
      </c>
      <c r="E137" s="15">
        <f t="shared" si="149"/>
        <v>0</v>
      </c>
      <c r="F137" s="20">
        <f t="shared" si="142"/>
        <v>70000</v>
      </c>
      <c r="G137" s="20">
        <f t="shared" ref="G137:J137" si="150">G138+G139+G140+G141+G142+G143+G144</f>
        <v>24700</v>
      </c>
      <c r="H137" s="20">
        <f t="shared" si="150"/>
        <v>14700</v>
      </c>
      <c r="I137" s="20">
        <f t="shared" si="150"/>
        <v>12300</v>
      </c>
      <c r="J137" s="20">
        <f t="shared" si="150"/>
        <v>18300</v>
      </c>
      <c r="K137" s="20">
        <f t="shared" si="143"/>
        <v>0</v>
      </c>
      <c r="L137" s="20">
        <f t="shared" ref="L137:O137" si="151">L138+L139+L140+L141+L142+L143+L144</f>
        <v>0</v>
      </c>
      <c r="M137" s="20">
        <f t="shared" si="151"/>
        <v>0</v>
      </c>
      <c r="N137" s="20">
        <f t="shared" si="151"/>
        <v>0</v>
      </c>
      <c r="O137" s="20">
        <f t="shared" si="151"/>
        <v>0</v>
      </c>
      <c r="P137" s="5" t="s">
        <v>159</v>
      </c>
      <c r="Q137" s="5" t="s">
        <v>163</v>
      </c>
      <c r="R137" s="33">
        <f t="shared" si="144"/>
        <v>0</v>
      </c>
      <c r="S137" s="36">
        <f t="shared" si="145"/>
        <v>0</v>
      </c>
    </row>
    <row r="138" spans="1:19" ht="19.5" hidden="1" thickTop="1" thickBot="1" x14ac:dyDescent="0.3">
      <c r="A138" s="3" t="str">
        <f t="shared" si="141"/>
        <v>b</v>
      </c>
      <c r="B138" s="1" t="s">
        <v>1</v>
      </c>
      <c r="C138" s="7" t="s">
        <v>3</v>
      </c>
      <c r="D138" s="16">
        <v>0</v>
      </c>
      <c r="E138" s="16">
        <v>0</v>
      </c>
      <c r="F138" s="22">
        <f t="shared" si="142"/>
        <v>0</v>
      </c>
      <c r="G138" s="22"/>
      <c r="H138" s="22"/>
      <c r="I138" s="22"/>
      <c r="J138" s="22"/>
      <c r="K138" s="22">
        <f t="shared" si="143"/>
        <v>0</v>
      </c>
      <c r="L138" s="22"/>
      <c r="M138" s="22"/>
      <c r="N138" s="22"/>
      <c r="O138" s="22"/>
      <c r="Q138" s="5" t="s">
        <v>163</v>
      </c>
      <c r="R138" s="33">
        <f t="shared" si="144"/>
        <v>0</v>
      </c>
      <c r="S138" s="36">
        <f t="shared" si="145"/>
        <v>0</v>
      </c>
    </row>
    <row r="139" spans="1:19" ht="19.5" thickTop="1" thickBot="1" x14ac:dyDescent="0.3">
      <c r="A139" s="3" t="str">
        <f t="shared" si="141"/>
        <v>a</v>
      </c>
      <c r="B139" s="1" t="s">
        <v>1</v>
      </c>
      <c r="C139" s="7" t="s">
        <v>4</v>
      </c>
      <c r="D139" s="16">
        <v>60000</v>
      </c>
      <c r="E139" s="16">
        <v>0</v>
      </c>
      <c r="F139" s="22">
        <f t="shared" si="142"/>
        <v>60000</v>
      </c>
      <c r="G139" s="22">
        <v>22000</v>
      </c>
      <c r="H139" s="22">
        <v>12000</v>
      </c>
      <c r="I139" s="21">
        <v>10000</v>
      </c>
      <c r="J139" s="22">
        <v>16000</v>
      </c>
      <c r="K139" s="22">
        <f t="shared" si="143"/>
        <v>0</v>
      </c>
      <c r="L139" s="22"/>
      <c r="M139" s="22"/>
      <c r="N139" s="21"/>
      <c r="O139" s="22"/>
      <c r="Q139" s="5" t="s">
        <v>163</v>
      </c>
      <c r="R139" s="33">
        <f t="shared" si="144"/>
        <v>0</v>
      </c>
      <c r="S139" s="36">
        <f t="shared" si="145"/>
        <v>0</v>
      </c>
    </row>
    <row r="140" spans="1:19" ht="19.5" hidden="1" thickTop="1" thickBot="1" x14ac:dyDescent="0.3">
      <c r="A140" s="3" t="str">
        <f t="shared" si="141"/>
        <v>b</v>
      </c>
      <c r="B140" s="1" t="s">
        <v>1</v>
      </c>
      <c r="C140" s="7" t="s">
        <v>5</v>
      </c>
      <c r="D140" s="16">
        <v>0</v>
      </c>
      <c r="E140" s="16">
        <v>0</v>
      </c>
      <c r="F140" s="22">
        <f t="shared" si="142"/>
        <v>0</v>
      </c>
      <c r="G140" s="22"/>
      <c r="H140" s="22"/>
      <c r="I140" s="21"/>
      <c r="J140" s="22"/>
      <c r="K140" s="22">
        <f t="shared" si="143"/>
        <v>0</v>
      </c>
      <c r="L140" s="22"/>
      <c r="M140" s="22"/>
      <c r="N140" s="21"/>
      <c r="O140" s="22"/>
      <c r="Q140" s="5" t="s">
        <v>163</v>
      </c>
      <c r="R140" s="33">
        <f t="shared" si="144"/>
        <v>0</v>
      </c>
      <c r="S140" s="36">
        <f t="shared" si="145"/>
        <v>0</v>
      </c>
    </row>
    <row r="141" spans="1:19" ht="19.5" hidden="1" thickTop="1" thickBot="1" x14ac:dyDescent="0.3">
      <c r="A141" s="3" t="str">
        <f t="shared" si="141"/>
        <v>b</v>
      </c>
      <c r="B141" s="1" t="s">
        <v>1</v>
      </c>
      <c r="C141" s="7" t="s">
        <v>6</v>
      </c>
      <c r="D141" s="16">
        <v>0</v>
      </c>
      <c r="E141" s="16">
        <v>0</v>
      </c>
      <c r="F141" s="22">
        <f t="shared" si="142"/>
        <v>0</v>
      </c>
      <c r="G141" s="22"/>
      <c r="H141" s="22"/>
      <c r="I141" s="21"/>
      <c r="J141" s="22"/>
      <c r="K141" s="22">
        <f t="shared" si="143"/>
        <v>0</v>
      </c>
      <c r="L141" s="22"/>
      <c r="M141" s="22"/>
      <c r="N141" s="21"/>
      <c r="O141" s="22"/>
      <c r="Q141" s="5" t="s">
        <v>163</v>
      </c>
      <c r="R141" s="33">
        <f t="shared" si="144"/>
        <v>0</v>
      </c>
      <c r="S141" s="36">
        <f t="shared" si="145"/>
        <v>0</v>
      </c>
    </row>
    <row r="142" spans="1:19" ht="19.5" hidden="1" thickTop="1" thickBot="1" x14ac:dyDescent="0.3">
      <c r="A142" s="3" t="str">
        <f t="shared" si="141"/>
        <v>b</v>
      </c>
      <c r="B142" s="1" t="s">
        <v>1</v>
      </c>
      <c r="C142" s="7" t="s">
        <v>7</v>
      </c>
      <c r="D142" s="16">
        <v>0</v>
      </c>
      <c r="E142" s="16">
        <v>0</v>
      </c>
      <c r="F142" s="22">
        <f t="shared" si="142"/>
        <v>0</v>
      </c>
      <c r="G142" s="22"/>
      <c r="H142" s="22"/>
      <c r="I142" s="21"/>
      <c r="J142" s="22"/>
      <c r="K142" s="22">
        <f t="shared" si="143"/>
        <v>0</v>
      </c>
      <c r="L142" s="22"/>
      <c r="M142" s="22"/>
      <c r="N142" s="21"/>
      <c r="O142" s="22"/>
      <c r="Q142" s="5" t="s">
        <v>163</v>
      </c>
      <c r="R142" s="33">
        <f t="shared" si="144"/>
        <v>0</v>
      </c>
      <c r="S142" s="36">
        <f t="shared" si="145"/>
        <v>0</v>
      </c>
    </row>
    <row r="143" spans="1:19" ht="19.5" thickTop="1" thickBot="1" x14ac:dyDescent="0.3">
      <c r="A143" s="3" t="str">
        <f t="shared" si="141"/>
        <v>a</v>
      </c>
      <c r="B143" s="1" t="s">
        <v>1</v>
      </c>
      <c r="C143" s="7" t="s">
        <v>8</v>
      </c>
      <c r="D143" s="16">
        <v>9000</v>
      </c>
      <c r="E143" s="16">
        <v>0</v>
      </c>
      <c r="F143" s="22">
        <f t="shared" si="142"/>
        <v>9000</v>
      </c>
      <c r="G143" s="22">
        <v>2500</v>
      </c>
      <c r="H143" s="22">
        <v>2500</v>
      </c>
      <c r="I143" s="21">
        <v>2000</v>
      </c>
      <c r="J143" s="22">
        <v>2000</v>
      </c>
      <c r="K143" s="22">
        <f t="shared" si="143"/>
        <v>0</v>
      </c>
      <c r="L143" s="22"/>
      <c r="M143" s="22"/>
      <c r="N143" s="21"/>
      <c r="O143" s="22"/>
      <c r="Q143" s="5" t="s">
        <v>163</v>
      </c>
      <c r="R143" s="33">
        <f t="shared" si="144"/>
        <v>0</v>
      </c>
      <c r="S143" s="36">
        <f t="shared" si="145"/>
        <v>0</v>
      </c>
    </row>
    <row r="144" spans="1:19" ht="19.5" thickTop="1" thickBot="1" x14ac:dyDescent="0.3">
      <c r="A144" s="3" t="str">
        <f t="shared" si="141"/>
        <v>a</v>
      </c>
      <c r="B144" s="1" t="s">
        <v>1</v>
      </c>
      <c r="C144" s="7" t="s">
        <v>9</v>
      </c>
      <c r="D144" s="16">
        <v>1000</v>
      </c>
      <c r="E144" s="16">
        <v>0</v>
      </c>
      <c r="F144" s="22">
        <f t="shared" si="142"/>
        <v>1000</v>
      </c>
      <c r="G144" s="22">
        <v>200</v>
      </c>
      <c r="H144" s="22">
        <v>200</v>
      </c>
      <c r="I144" s="22">
        <v>300</v>
      </c>
      <c r="J144" s="22">
        <v>300</v>
      </c>
      <c r="K144" s="22">
        <f t="shared" si="143"/>
        <v>0</v>
      </c>
      <c r="L144" s="22"/>
      <c r="M144" s="22"/>
      <c r="N144" s="21"/>
      <c r="O144" s="22"/>
      <c r="Q144" s="5" t="s">
        <v>163</v>
      </c>
      <c r="R144" s="33">
        <f t="shared" si="144"/>
        <v>0</v>
      </c>
      <c r="S144" s="36">
        <f t="shared" si="145"/>
        <v>0</v>
      </c>
    </row>
    <row r="145" spans="1:19" ht="19.5" hidden="1" thickTop="1" thickBot="1" x14ac:dyDescent="0.3">
      <c r="A145" s="3" t="str">
        <f t="shared" si="141"/>
        <v>b</v>
      </c>
      <c r="B145" s="1" t="s">
        <v>1</v>
      </c>
      <c r="C145" s="7" t="s">
        <v>10</v>
      </c>
      <c r="D145" s="16">
        <v>0</v>
      </c>
      <c r="E145" s="16">
        <v>0</v>
      </c>
      <c r="F145" s="22">
        <f t="shared" si="142"/>
        <v>0</v>
      </c>
      <c r="G145" s="22"/>
      <c r="H145" s="22"/>
      <c r="I145" s="21"/>
      <c r="J145" s="22"/>
      <c r="K145" s="22">
        <f t="shared" si="143"/>
        <v>0</v>
      </c>
      <c r="L145" s="22"/>
      <c r="M145" s="22"/>
      <c r="N145" s="21"/>
      <c r="O145" s="22"/>
      <c r="Q145" s="5" t="s">
        <v>163</v>
      </c>
      <c r="R145" s="33">
        <f t="shared" si="144"/>
        <v>0</v>
      </c>
      <c r="S145" s="36">
        <f t="shared" si="145"/>
        <v>0</v>
      </c>
    </row>
    <row r="146" spans="1:19" ht="19.5" hidden="1" thickTop="1" thickBot="1" x14ac:dyDescent="0.3">
      <c r="A146" s="3" t="str">
        <f t="shared" si="141"/>
        <v>b</v>
      </c>
      <c r="B146" s="1" t="s">
        <v>1</v>
      </c>
      <c r="C146" s="7" t="s">
        <v>11</v>
      </c>
      <c r="D146" s="16">
        <v>0</v>
      </c>
      <c r="E146" s="16">
        <v>0</v>
      </c>
      <c r="F146" s="22">
        <f t="shared" si="142"/>
        <v>0</v>
      </c>
      <c r="G146" s="22"/>
      <c r="H146" s="22"/>
      <c r="I146" s="21"/>
      <c r="J146" s="22"/>
      <c r="K146" s="22">
        <f t="shared" si="143"/>
        <v>0</v>
      </c>
      <c r="L146" s="22"/>
      <c r="M146" s="22"/>
      <c r="N146" s="21"/>
      <c r="O146" s="22"/>
      <c r="Q146" s="5" t="s">
        <v>163</v>
      </c>
      <c r="R146" s="33">
        <f t="shared" si="144"/>
        <v>0</v>
      </c>
      <c r="S146" s="36">
        <f t="shared" si="145"/>
        <v>0</v>
      </c>
    </row>
    <row r="147" spans="1:19" ht="19.5" hidden="1" thickTop="1" thickBot="1" x14ac:dyDescent="0.3">
      <c r="A147" s="3" t="str">
        <f t="shared" si="141"/>
        <v>b</v>
      </c>
      <c r="B147" s="1" t="s">
        <v>1</v>
      </c>
      <c r="C147" s="7" t="s">
        <v>12</v>
      </c>
      <c r="D147" s="16">
        <v>0</v>
      </c>
      <c r="E147" s="16">
        <v>0</v>
      </c>
      <c r="F147" s="22">
        <f t="shared" si="142"/>
        <v>0</v>
      </c>
      <c r="G147" s="22"/>
      <c r="H147" s="22"/>
      <c r="I147" s="21"/>
      <c r="J147" s="22"/>
      <c r="K147" s="22">
        <f t="shared" si="143"/>
        <v>0</v>
      </c>
      <c r="L147" s="22"/>
      <c r="M147" s="22"/>
      <c r="N147" s="21"/>
      <c r="O147" s="22"/>
      <c r="Q147" s="5" t="s">
        <v>163</v>
      </c>
      <c r="R147" s="33">
        <f t="shared" si="144"/>
        <v>0</v>
      </c>
      <c r="S147" s="36">
        <f t="shared" si="145"/>
        <v>0</v>
      </c>
    </row>
    <row r="148" spans="1:19" ht="61.5" thickTop="1" thickBot="1" x14ac:dyDescent="0.3">
      <c r="A148" s="3" t="str">
        <f t="shared" si="141"/>
        <v>a</v>
      </c>
      <c r="B148" s="8" t="s">
        <v>40</v>
      </c>
      <c r="C148" s="9" t="s">
        <v>41</v>
      </c>
      <c r="D148" s="14">
        <f t="shared" ref="D148:E148" si="152">D149+D157+D158+D159</f>
        <v>83000</v>
      </c>
      <c r="E148" s="14">
        <f t="shared" si="152"/>
        <v>0</v>
      </c>
      <c r="F148" s="19">
        <f t="shared" si="142"/>
        <v>83000</v>
      </c>
      <c r="G148" s="19">
        <f t="shared" ref="G148:J148" si="153">G149+G157+G158+G159</f>
        <v>22500</v>
      </c>
      <c r="H148" s="19">
        <f t="shared" si="153"/>
        <v>21500</v>
      </c>
      <c r="I148" s="19">
        <f t="shared" si="153"/>
        <v>14000</v>
      </c>
      <c r="J148" s="19">
        <f t="shared" si="153"/>
        <v>25000</v>
      </c>
      <c r="K148" s="19">
        <f t="shared" si="143"/>
        <v>0</v>
      </c>
      <c r="L148" s="19">
        <f t="shared" ref="L148:O148" si="154">L149+L157+L158+L159</f>
        <v>0</v>
      </c>
      <c r="M148" s="19">
        <f t="shared" si="154"/>
        <v>0</v>
      </c>
      <c r="N148" s="19">
        <f t="shared" si="154"/>
        <v>0</v>
      </c>
      <c r="O148" s="19">
        <f t="shared" si="154"/>
        <v>0</v>
      </c>
      <c r="P148" s="5" t="s">
        <v>159</v>
      </c>
      <c r="Q148" s="5" t="s">
        <v>163</v>
      </c>
      <c r="R148" s="33">
        <f t="shared" si="144"/>
        <v>0</v>
      </c>
      <c r="S148" s="36">
        <f t="shared" si="145"/>
        <v>0</v>
      </c>
    </row>
    <row r="149" spans="1:19" ht="19.5" thickTop="1" thickBot="1" x14ac:dyDescent="0.3">
      <c r="A149" s="3" t="str">
        <f t="shared" si="141"/>
        <v>a</v>
      </c>
      <c r="B149" s="1" t="s">
        <v>1</v>
      </c>
      <c r="C149" s="7" t="s">
        <v>2</v>
      </c>
      <c r="D149" s="15">
        <f t="shared" ref="D149:E149" si="155">D150+D151+D152+D153+D154+D155+D156</f>
        <v>83000</v>
      </c>
      <c r="E149" s="15">
        <f t="shared" si="155"/>
        <v>0</v>
      </c>
      <c r="F149" s="20">
        <f t="shared" si="142"/>
        <v>83000</v>
      </c>
      <c r="G149" s="20">
        <f t="shared" ref="G149:J149" si="156">G150+G151+G152+G153+G154+G155+G156</f>
        <v>22500</v>
      </c>
      <c r="H149" s="20">
        <f t="shared" si="156"/>
        <v>21500</v>
      </c>
      <c r="I149" s="20">
        <f t="shared" si="156"/>
        <v>14000</v>
      </c>
      <c r="J149" s="20">
        <f t="shared" si="156"/>
        <v>25000</v>
      </c>
      <c r="K149" s="20">
        <f t="shared" si="143"/>
        <v>0</v>
      </c>
      <c r="L149" s="20">
        <f t="shared" ref="L149:O149" si="157">L150+L151+L152+L153+L154+L155+L156</f>
        <v>0</v>
      </c>
      <c r="M149" s="20">
        <f t="shared" si="157"/>
        <v>0</v>
      </c>
      <c r="N149" s="20">
        <f t="shared" si="157"/>
        <v>0</v>
      </c>
      <c r="O149" s="20">
        <f t="shared" si="157"/>
        <v>0</v>
      </c>
      <c r="P149" s="5" t="s">
        <v>159</v>
      </c>
      <c r="Q149" s="5" t="s">
        <v>163</v>
      </c>
      <c r="R149" s="33">
        <f t="shared" si="144"/>
        <v>0</v>
      </c>
      <c r="S149" s="36">
        <f t="shared" si="145"/>
        <v>0</v>
      </c>
    </row>
    <row r="150" spans="1:19" ht="19.5" hidden="1" thickTop="1" thickBot="1" x14ac:dyDescent="0.3">
      <c r="A150" s="3" t="str">
        <f t="shared" si="141"/>
        <v>b</v>
      </c>
      <c r="B150" s="1" t="s">
        <v>1</v>
      </c>
      <c r="C150" s="7" t="s">
        <v>3</v>
      </c>
      <c r="D150" s="16">
        <v>0</v>
      </c>
      <c r="E150" s="16">
        <v>0</v>
      </c>
      <c r="F150" s="22">
        <f t="shared" si="142"/>
        <v>0</v>
      </c>
      <c r="G150" s="22"/>
      <c r="H150" s="22"/>
      <c r="I150" s="21"/>
      <c r="J150" s="22"/>
      <c r="K150" s="22">
        <f t="shared" si="143"/>
        <v>0</v>
      </c>
      <c r="L150" s="22"/>
      <c r="M150" s="22"/>
      <c r="N150" s="21"/>
      <c r="O150" s="22"/>
      <c r="Q150" s="5" t="s">
        <v>163</v>
      </c>
      <c r="R150" s="33">
        <f t="shared" si="144"/>
        <v>0</v>
      </c>
      <c r="S150" s="36">
        <f t="shared" si="145"/>
        <v>0</v>
      </c>
    </row>
    <row r="151" spans="1:19" ht="19.5" thickTop="1" thickBot="1" x14ac:dyDescent="0.3">
      <c r="A151" s="3" t="str">
        <f t="shared" si="141"/>
        <v>a</v>
      </c>
      <c r="B151" s="1" t="s">
        <v>1</v>
      </c>
      <c r="C151" s="7" t="s">
        <v>4</v>
      </c>
      <c r="D151" s="16">
        <v>75000</v>
      </c>
      <c r="E151" s="16">
        <v>0</v>
      </c>
      <c r="F151" s="22">
        <f t="shared" si="142"/>
        <v>75000</v>
      </c>
      <c r="G151" s="22">
        <v>20000</v>
      </c>
      <c r="H151" s="22">
        <v>20000</v>
      </c>
      <c r="I151" s="21">
        <v>12000</v>
      </c>
      <c r="J151" s="22">
        <v>23000</v>
      </c>
      <c r="K151" s="22">
        <f t="shared" si="143"/>
        <v>0</v>
      </c>
      <c r="L151" s="22"/>
      <c r="M151" s="22"/>
      <c r="N151" s="21"/>
      <c r="O151" s="22"/>
      <c r="Q151" s="5" t="s">
        <v>163</v>
      </c>
      <c r="R151" s="33">
        <f t="shared" si="144"/>
        <v>0</v>
      </c>
      <c r="S151" s="36">
        <f t="shared" si="145"/>
        <v>0</v>
      </c>
    </row>
    <row r="152" spans="1:19" ht="19.5" hidden="1" thickTop="1" thickBot="1" x14ac:dyDescent="0.3">
      <c r="A152" s="3" t="str">
        <f t="shared" si="141"/>
        <v>b</v>
      </c>
      <c r="B152" s="1" t="s">
        <v>1</v>
      </c>
      <c r="C152" s="7" t="s">
        <v>5</v>
      </c>
      <c r="D152" s="16">
        <v>0</v>
      </c>
      <c r="E152" s="16">
        <v>0</v>
      </c>
      <c r="F152" s="22">
        <f t="shared" si="142"/>
        <v>0</v>
      </c>
      <c r="G152" s="22"/>
      <c r="H152" s="22"/>
      <c r="I152" s="21"/>
      <c r="J152" s="22"/>
      <c r="K152" s="22">
        <f t="shared" si="143"/>
        <v>0</v>
      </c>
      <c r="L152" s="22"/>
      <c r="M152" s="22"/>
      <c r="N152" s="21"/>
      <c r="O152" s="22"/>
      <c r="Q152" s="5" t="s">
        <v>163</v>
      </c>
      <c r="R152" s="33">
        <f t="shared" si="144"/>
        <v>0</v>
      </c>
      <c r="S152" s="36">
        <f t="shared" si="145"/>
        <v>0</v>
      </c>
    </row>
    <row r="153" spans="1:19" ht="19.5" hidden="1" thickTop="1" thickBot="1" x14ac:dyDescent="0.3">
      <c r="A153" s="3" t="str">
        <f t="shared" si="141"/>
        <v>b</v>
      </c>
      <c r="B153" s="1" t="s">
        <v>1</v>
      </c>
      <c r="C153" s="7" t="s">
        <v>6</v>
      </c>
      <c r="D153" s="16">
        <v>0</v>
      </c>
      <c r="E153" s="16">
        <v>0</v>
      </c>
      <c r="F153" s="22">
        <f t="shared" si="142"/>
        <v>0</v>
      </c>
      <c r="G153" s="22"/>
      <c r="H153" s="22"/>
      <c r="I153" s="21"/>
      <c r="J153" s="22"/>
      <c r="K153" s="22">
        <f t="shared" si="143"/>
        <v>0</v>
      </c>
      <c r="L153" s="22"/>
      <c r="M153" s="22"/>
      <c r="N153" s="21"/>
      <c r="O153" s="22"/>
      <c r="Q153" s="5" t="s">
        <v>163</v>
      </c>
      <c r="R153" s="33">
        <f t="shared" si="144"/>
        <v>0</v>
      </c>
      <c r="S153" s="36">
        <f t="shared" si="145"/>
        <v>0</v>
      </c>
    </row>
    <row r="154" spans="1:19" ht="19.5" hidden="1" thickTop="1" thickBot="1" x14ac:dyDescent="0.3">
      <c r="A154" s="3" t="str">
        <f t="shared" si="141"/>
        <v>b</v>
      </c>
      <c r="B154" s="1" t="s">
        <v>1</v>
      </c>
      <c r="C154" s="7" t="s">
        <v>7</v>
      </c>
      <c r="D154" s="16">
        <v>0</v>
      </c>
      <c r="E154" s="16">
        <v>0</v>
      </c>
      <c r="F154" s="22">
        <f t="shared" si="142"/>
        <v>0</v>
      </c>
      <c r="G154" s="22"/>
      <c r="H154" s="22"/>
      <c r="I154" s="21"/>
      <c r="J154" s="22"/>
      <c r="K154" s="22">
        <f t="shared" si="143"/>
        <v>0</v>
      </c>
      <c r="L154" s="22"/>
      <c r="M154" s="22"/>
      <c r="N154" s="21"/>
      <c r="O154" s="22"/>
      <c r="Q154" s="5" t="s">
        <v>163</v>
      </c>
      <c r="R154" s="33">
        <f t="shared" si="144"/>
        <v>0</v>
      </c>
      <c r="S154" s="36">
        <f t="shared" si="145"/>
        <v>0</v>
      </c>
    </row>
    <row r="155" spans="1:19" ht="19.5" thickTop="1" thickBot="1" x14ac:dyDescent="0.3">
      <c r="A155" s="3" t="str">
        <f t="shared" si="141"/>
        <v>a</v>
      </c>
      <c r="B155" s="1" t="s">
        <v>1</v>
      </c>
      <c r="C155" s="7" t="s">
        <v>8</v>
      </c>
      <c r="D155" s="16">
        <v>8000</v>
      </c>
      <c r="E155" s="16">
        <v>0</v>
      </c>
      <c r="F155" s="22">
        <f t="shared" si="142"/>
        <v>8000</v>
      </c>
      <c r="G155" s="22">
        <v>2500</v>
      </c>
      <c r="H155" s="22">
        <v>1500</v>
      </c>
      <c r="I155" s="21">
        <v>2000</v>
      </c>
      <c r="J155" s="22">
        <v>2000</v>
      </c>
      <c r="K155" s="22">
        <f t="shared" si="143"/>
        <v>0</v>
      </c>
      <c r="L155" s="22"/>
      <c r="M155" s="22"/>
      <c r="N155" s="21"/>
      <c r="O155" s="22"/>
      <c r="Q155" s="5" t="s">
        <v>163</v>
      </c>
      <c r="R155" s="33">
        <f t="shared" si="144"/>
        <v>0</v>
      </c>
      <c r="S155" s="36">
        <f t="shared" si="145"/>
        <v>0</v>
      </c>
    </row>
    <row r="156" spans="1:19" ht="19.5" hidden="1" thickTop="1" thickBot="1" x14ac:dyDescent="0.3">
      <c r="A156" s="3" t="str">
        <f t="shared" si="141"/>
        <v>b</v>
      </c>
      <c r="B156" s="1" t="s">
        <v>1</v>
      </c>
      <c r="C156" s="7" t="s">
        <v>9</v>
      </c>
      <c r="D156" s="16">
        <v>0</v>
      </c>
      <c r="E156" s="16">
        <v>0</v>
      </c>
      <c r="F156" s="22">
        <f t="shared" si="142"/>
        <v>0</v>
      </c>
      <c r="G156" s="22"/>
      <c r="H156" s="22"/>
      <c r="I156" s="21"/>
      <c r="J156" s="22"/>
      <c r="K156" s="22">
        <f t="shared" si="143"/>
        <v>0</v>
      </c>
      <c r="L156" s="22"/>
      <c r="M156" s="22"/>
      <c r="N156" s="21"/>
      <c r="O156" s="22"/>
      <c r="Q156" s="5" t="s">
        <v>163</v>
      </c>
      <c r="R156" s="33">
        <f t="shared" si="144"/>
        <v>0</v>
      </c>
      <c r="S156" s="36">
        <f t="shared" si="145"/>
        <v>0</v>
      </c>
    </row>
    <row r="157" spans="1:19" ht="19.5" hidden="1" thickTop="1" thickBot="1" x14ac:dyDescent="0.3">
      <c r="A157" s="3" t="str">
        <f t="shared" si="141"/>
        <v>b</v>
      </c>
      <c r="B157" s="1" t="s">
        <v>1</v>
      </c>
      <c r="C157" s="7" t="s">
        <v>10</v>
      </c>
      <c r="D157" s="16">
        <v>0</v>
      </c>
      <c r="E157" s="16">
        <v>0</v>
      </c>
      <c r="F157" s="22">
        <f t="shared" si="142"/>
        <v>0</v>
      </c>
      <c r="G157" s="22"/>
      <c r="H157" s="22"/>
      <c r="I157" s="21"/>
      <c r="J157" s="22"/>
      <c r="K157" s="22">
        <f t="shared" si="143"/>
        <v>0</v>
      </c>
      <c r="L157" s="22"/>
      <c r="M157" s="22"/>
      <c r="N157" s="21"/>
      <c r="O157" s="22"/>
      <c r="Q157" s="5" t="s">
        <v>163</v>
      </c>
      <c r="R157" s="33">
        <f t="shared" si="144"/>
        <v>0</v>
      </c>
      <c r="S157" s="36">
        <f t="shared" si="145"/>
        <v>0</v>
      </c>
    </row>
    <row r="158" spans="1:19" ht="19.5" hidden="1" thickTop="1" thickBot="1" x14ac:dyDescent="0.3">
      <c r="A158" s="3" t="str">
        <f t="shared" si="141"/>
        <v>b</v>
      </c>
      <c r="B158" s="1" t="s">
        <v>1</v>
      </c>
      <c r="C158" s="7" t="s">
        <v>11</v>
      </c>
      <c r="D158" s="16">
        <v>0</v>
      </c>
      <c r="E158" s="16">
        <v>0</v>
      </c>
      <c r="F158" s="22">
        <f t="shared" si="142"/>
        <v>0</v>
      </c>
      <c r="G158" s="22"/>
      <c r="H158" s="22"/>
      <c r="I158" s="21"/>
      <c r="J158" s="22"/>
      <c r="K158" s="22">
        <f t="shared" si="143"/>
        <v>0</v>
      </c>
      <c r="L158" s="22"/>
      <c r="M158" s="22"/>
      <c r="N158" s="21"/>
      <c r="O158" s="22"/>
      <c r="Q158" s="5" t="s">
        <v>163</v>
      </c>
      <c r="R158" s="33">
        <f t="shared" si="144"/>
        <v>0</v>
      </c>
      <c r="S158" s="36">
        <f t="shared" si="145"/>
        <v>0</v>
      </c>
    </row>
    <row r="159" spans="1:19" ht="19.5" hidden="1" thickTop="1" thickBot="1" x14ac:dyDescent="0.3">
      <c r="A159" s="3" t="str">
        <f t="shared" si="141"/>
        <v>b</v>
      </c>
      <c r="B159" s="1" t="s">
        <v>1</v>
      </c>
      <c r="C159" s="7" t="s">
        <v>12</v>
      </c>
      <c r="D159" s="16">
        <v>0</v>
      </c>
      <c r="E159" s="16">
        <v>0</v>
      </c>
      <c r="F159" s="22">
        <f t="shared" si="142"/>
        <v>0</v>
      </c>
      <c r="G159" s="22"/>
      <c r="H159" s="22"/>
      <c r="I159" s="21"/>
      <c r="J159" s="22"/>
      <c r="K159" s="22">
        <f t="shared" si="143"/>
        <v>0</v>
      </c>
      <c r="L159" s="22"/>
      <c r="M159" s="22"/>
      <c r="N159" s="21"/>
      <c r="O159" s="22"/>
      <c r="Q159" s="5" t="s">
        <v>163</v>
      </c>
      <c r="R159" s="33">
        <f t="shared" si="144"/>
        <v>0</v>
      </c>
      <c r="S159" s="36">
        <f t="shared" si="145"/>
        <v>0</v>
      </c>
    </row>
    <row r="160" spans="1:19" ht="61.5" thickTop="1" thickBot="1" x14ac:dyDescent="0.3">
      <c r="A160" s="3" t="str">
        <f t="shared" si="141"/>
        <v>a</v>
      </c>
      <c r="B160" s="8" t="s">
        <v>42</v>
      </c>
      <c r="C160" s="9" t="s">
        <v>43</v>
      </c>
      <c r="D160" s="14">
        <f t="shared" ref="D160:E160" si="158">D161+D169+D170+D171</f>
        <v>47000</v>
      </c>
      <c r="E160" s="14">
        <f t="shared" si="158"/>
        <v>0</v>
      </c>
      <c r="F160" s="19">
        <f t="shared" si="142"/>
        <v>47000</v>
      </c>
      <c r="G160" s="19">
        <f t="shared" ref="G160:J160" si="159">G161+G169+G170+G171</f>
        <v>13300</v>
      </c>
      <c r="H160" s="19">
        <f t="shared" si="159"/>
        <v>11300</v>
      </c>
      <c r="I160" s="19">
        <f t="shared" si="159"/>
        <v>10300</v>
      </c>
      <c r="J160" s="19">
        <f t="shared" si="159"/>
        <v>12100</v>
      </c>
      <c r="K160" s="19">
        <f t="shared" si="143"/>
        <v>0</v>
      </c>
      <c r="L160" s="19">
        <f t="shared" ref="L160:O160" si="160">L161+L169+L170+L171</f>
        <v>0</v>
      </c>
      <c r="M160" s="19">
        <f t="shared" si="160"/>
        <v>0</v>
      </c>
      <c r="N160" s="19">
        <f t="shared" si="160"/>
        <v>0</v>
      </c>
      <c r="O160" s="19">
        <f t="shared" si="160"/>
        <v>0</v>
      </c>
      <c r="P160" s="5" t="s">
        <v>159</v>
      </c>
      <c r="Q160" s="5" t="s">
        <v>163</v>
      </c>
      <c r="R160" s="33">
        <f t="shared" si="144"/>
        <v>0</v>
      </c>
      <c r="S160" s="36">
        <f t="shared" si="145"/>
        <v>0</v>
      </c>
    </row>
    <row r="161" spans="1:19" ht="19.5" thickTop="1" thickBot="1" x14ac:dyDescent="0.3">
      <c r="A161" s="3" t="str">
        <f t="shared" si="141"/>
        <v>a</v>
      </c>
      <c r="B161" s="1" t="s">
        <v>1</v>
      </c>
      <c r="C161" s="7" t="s">
        <v>2</v>
      </c>
      <c r="D161" s="15">
        <f t="shared" ref="D161:E161" si="161">D162+D163+D164+D165+D166+D167+D168</f>
        <v>47000</v>
      </c>
      <c r="E161" s="15">
        <f t="shared" si="161"/>
        <v>0</v>
      </c>
      <c r="F161" s="20">
        <f t="shared" si="142"/>
        <v>47000</v>
      </c>
      <c r="G161" s="20">
        <f t="shared" ref="G161:J161" si="162">G162+G163+G164+G165+G166+G167+G168</f>
        <v>13300</v>
      </c>
      <c r="H161" s="20">
        <f t="shared" si="162"/>
        <v>11300</v>
      </c>
      <c r="I161" s="20">
        <f t="shared" si="162"/>
        <v>10300</v>
      </c>
      <c r="J161" s="20">
        <f t="shared" si="162"/>
        <v>12100</v>
      </c>
      <c r="K161" s="20">
        <f t="shared" si="143"/>
        <v>0</v>
      </c>
      <c r="L161" s="20">
        <f t="shared" ref="L161:O161" si="163">L162+L163+L164+L165+L166+L167+L168</f>
        <v>0</v>
      </c>
      <c r="M161" s="20">
        <f t="shared" si="163"/>
        <v>0</v>
      </c>
      <c r="N161" s="20">
        <f t="shared" si="163"/>
        <v>0</v>
      </c>
      <c r="O161" s="20">
        <f t="shared" si="163"/>
        <v>0</v>
      </c>
      <c r="P161" s="5" t="s">
        <v>159</v>
      </c>
      <c r="Q161" s="5" t="s">
        <v>163</v>
      </c>
      <c r="R161" s="33">
        <f t="shared" si="144"/>
        <v>0</v>
      </c>
      <c r="S161" s="36">
        <f t="shared" si="145"/>
        <v>0</v>
      </c>
    </row>
    <row r="162" spans="1:19" ht="19.5" hidden="1" thickTop="1" thickBot="1" x14ac:dyDescent="0.3">
      <c r="A162" s="3" t="str">
        <f t="shared" si="141"/>
        <v>b</v>
      </c>
      <c r="B162" s="1" t="s">
        <v>1</v>
      </c>
      <c r="C162" s="7" t="s">
        <v>3</v>
      </c>
      <c r="D162" s="16">
        <v>0</v>
      </c>
      <c r="E162" s="16">
        <v>0</v>
      </c>
      <c r="F162" s="22">
        <f t="shared" si="142"/>
        <v>0</v>
      </c>
      <c r="G162" s="22"/>
      <c r="H162" s="22"/>
      <c r="I162" s="21"/>
      <c r="J162" s="22"/>
      <c r="K162" s="22">
        <f t="shared" si="143"/>
        <v>0</v>
      </c>
      <c r="L162" s="22"/>
      <c r="M162" s="22"/>
      <c r="N162" s="21"/>
      <c r="O162" s="22"/>
      <c r="Q162" s="5" t="s">
        <v>163</v>
      </c>
      <c r="R162" s="33">
        <f t="shared" si="144"/>
        <v>0</v>
      </c>
      <c r="S162" s="36">
        <f t="shared" si="145"/>
        <v>0</v>
      </c>
    </row>
    <row r="163" spans="1:19" ht="19.5" thickTop="1" thickBot="1" x14ac:dyDescent="0.3">
      <c r="A163" s="3" t="str">
        <f t="shared" si="141"/>
        <v>a</v>
      </c>
      <c r="B163" s="1" t="s">
        <v>1</v>
      </c>
      <c r="C163" s="7" t="s">
        <v>4</v>
      </c>
      <c r="D163" s="16">
        <v>40000</v>
      </c>
      <c r="E163" s="16">
        <v>0</v>
      </c>
      <c r="F163" s="22">
        <f t="shared" si="142"/>
        <v>40000</v>
      </c>
      <c r="G163" s="22">
        <v>11000</v>
      </c>
      <c r="H163" s="22">
        <v>9000</v>
      </c>
      <c r="I163" s="21">
        <v>9000</v>
      </c>
      <c r="J163" s="22">
        <v>11000</v>
      </c>
      <c r="K163" s="22">
        <f t="shared" si="143"/>
        <v>0</v>
      </c>
      <c r="L163" s="22"/>
      <c r="M163" s="22"/>
      <c r="N163" s="21"/>
      <c r="O163" s="22"/>
      <c r="Q163" s="5" t="s">
        <v>163</v>
      </c>
      <c r="R163" s="33">
        <f t="shared" si="144"/>
        <v>0</v>
      </c>
      <c r="S163" s="36">
        <f t="shared" si="145"/>
        <v>0</v>
      </c>
    </row>
    <row r="164" spans="1:19" ht="19.5" hidden="1" thickTop="1" thickBot="1" x14ac:dyDescent="0.3">
      <c r="A164" s="3" t="str">
        <f t="shared" si="141"/>
        <v>b</v>
      </c>
      <c r="B164" s="1" t="s">
        <v>1</v>
      </c>
      <c r="C164" s="7" t="s">
        <v>5</v>
      </c>
      <c r="D164" s="16">
        <v>0</v>
      </c>
      <c r="E164" s="16">
        <v>0</v>
      </c>
      <c r="F164" s="22">
        <f t="shared" si="142"/>
        <v>0</v>
      </c>
      <c r="G164" s="22"/>
      <c r="H164" s="22"/>
      <c r="I164" s="21"/>
      <c r="J164" s="22"/>
      <c r="K164" s="22">
        <f t="shared" si="143"/>
        <v>0</v>
      </c>
      <c r="L164" s="22"/>
      <c r="M164" s="22"/>
      <c r="N164" s="21"/>
      <c r="O164" s="22"/>
      <c r="Q164" s="5" t="s">
        <v>163</v>
      </c>
      <c r="R164" s="33">
        <f t="shared" si="144"/>
        <v>0</v>
      </c>
      <c r="S164" s="36">
        <f t="shared" si="145"/>
        <v>0</v>
      </c>
    </row>
    <row r="165" spans="1:19" ht="19.5" hidden="1" thickTop="1" thickBot="1" x14ac:dyDescent="0.3">
      <c r="A165" s="3" t="str">
        <f t="shared" si="141"/>
        <v>b</v>
      </c>
      <c r="B165" s="1" t="s">
        <v>1</v>
      </c>
      <c r="C165" s="7" t="s">
        <v>6</v>
      </c>
      <c r="D165" s="16">
        <v>0</v>
      </c>
      <c r="E165" s="16">
        <v>0</v>
      </c>
      <c r="F165" s="22">
        <f t="shared" si="142"/>
        <v>0</v>
      </c>
      <c r="G165" s="22"/>
      <c r="H165" s="22"/>
      <c r="I165" s="21"/>
      <c r="J165" s="22"/>
      <c r="K165" s="22">
        <f t="shared" si="143"/>
        <v>0</v>
      </c>
      <c r="L165" s="22"/>
      <c r="M165" s="22"/>
      <c r="N165" s="21"/>
      <c r="O165" s="22"/>
      <c r="Q165" s="5" t="s">
        <v>163</v>
      </c>
      <c r="R165" s="33">
        <f t="shared" si="144"/>
        <v>0</v>
      </c>
      <c r="S165" s="36">
        <f t="shared" si="145"/>
        <v>0</v>
      </c>
    </row>
    <row r="166" spans="1:19" ht="19.5" hidden="1" thickTop="1" thickBot="1" x14ac:dyDescent="0.3">
      <c r="A166" s="3" t="str">
        <f t="shared" si="141"/>
        <v>b</v>
      </c>
      <c r="B166" s="1" t="s">
        <v>1</v>
      </c>
      <c r="C166" s="7" t="s">
        <v>7</v>
      </c>
      <c r="D166" s="16">
        <v>0</v>
      </c>
      <c r="E166" s="16">
        <v>0</v>
      </c>
      <c r="F166" s="22">
        <f t="shared" si="142"/>
        <v>0</v>
      </c>
      <c r="G166" s="22"/>
      <c r="H166" s="22"/>
      <c r="I166" s="21"/>
      <c r="J166" s="22"/>
      <c r="K166" s="22">
        <f t="shared" si="143"/>
        <v>0</v>
      </c>
      <c r="L166" s="22"/>
      <c r="M166" s="22"/>
      <c r="N166" s="21"/>
      <c r="O166" s="22"/>
      <c r="Q166" s="5" t="s">
        <v>163</v>
      </c>
      <c r="R166" s="33">
        <f t="shared" si="144"/>
        <v>0</v>
      </c>
      <c r="S166" s="36">
        <f t="shared" si="145"/>
        <v>0</v>
      </c>
    </row>
    <row r="167" spans="1:19" ht="19.5" thickTop="1" thickBot="1" x14ac:dyDescent="0.3">
      <c r="A167" s="3" t="str">
        <f t="shared" si="141"/>
        <v>a</v>
      </c>
      <c r="B167" s="1" t="s">
        <v>1</v>
      </c>
      <c r="C167" s="7" t="s">
        <v>8</v>
      </c>
      <c r="D167" s="16">
        <v>6000</v>
      </c>
      <c r="E167" s="16">
        <v>0</v>
      </c>
      <c r="F167" s="22">
        <f t="shared" si="142"/>
        <v>6000</v>
      </c>
      <c r="G167" s="22">
        <v>2000</v>
      </c>
      <c r="H167" s="22">
        <v>2000</v>
      </c>
      <c r="I167" s="21">
        <v>1000</v>
      </c>
      <c r="J167" s="22">
        <v>1000</v>
      </c>
      <c r="K167" s="22">
        <f t="shared" si="143"/>
        <v>0</v>
      </c>
      <c r="L167" s="22"/>
      <c r="M167" s="22"/>
      <c r="N167" s="21"/>
      <c r="O167" s="22"/>
      <c r="Q167" s="5" t="s">
        <v>163</v>
      </c>
      <c r="R167" s="33">
        <f t="shared" si="144"/>
        <v>0</v>
      </c>
      <c r="S167" s="36">
        <f t="shared" si="145"/>
        <v>0</v>
      </c>
    </row>
    <row r="168" spans="1:19" ht="19.5" thickTop="1" thickBot="1" x14ac:dyDescent="0.3">
      <c r="A168" s="3" t="str">
        <f t="shared" si="141"/>
        <v>a</v>
      </c>
      <c r="B168" s="1" t="s">
        <v>1</v>
      </c>
      <c r="C168" s="7" t="s">
        <v>9</v>
      </c>
      <c r="D168" s="16">
        <v>1000</v>
      </c>
      <c r="E168" s="16">
        <v>0</v>
      </c>
      <c r="F168" s="22">
        <f t="shared" si="142"/>
        <v>1000</v>
      </c>
      <c r="G168" s="22">
        <v>300</v>
      </c>
      <c r="H168" s="22">
        <v>300</v>
      </c>
      <c r="I168" s="21">
        <v>300</v>
      </c>
      <c r="J168" s="22">
        <v>100</v>
      </c>
      <c r="K168" s="22">
        <f t="shared" si="143"/>
        <v>0</v>
      </c>
      <c r="L168" s="22"/>
      <c r="M168" s="22"/>
      <c r="N168" s="21"/>
      <c r="O168" s="22"/>
      <c r="Q168" s="5" t="s">
        <v>163</v>
      </c>
      <c r="R168" s="33">
        <f t="shared" si="144"/>
        <v>0</v>
      </c>
      <c r="S168" s="36">
        <f t="shared" si="145"/>
        <v>0</v>
      </c>
    </row>
    <row r="169" spans="1:19" ht="19.5" hidden="1" thickTop="1" thickBot="1" x14ac:dyDescent="0.3">
      <c r="A169" s="3" t="str">
        <f t="shared" si="141"/>
        <v>b</v>
      </c>
      <c r="B169" s="1" t="s">
        <v>1</v>
      </c>
      <c r="C169" s="7" t="s">
        <v>10</v>
      </c>
      <c r="D169" s="16">
        <v>0</v>
      </c>
      <c r="E169" s="16">
        <v>0</v>
      </c>
      <c r="F169" s="22">
        <f t="shared" si="142"/>
        <v>0</v>
      </c>
      <c r="G169" s="22"/>
      <c r="H169" s="22"/>
      <c r="I169" s="21"/>
      <c r="J169" s="22"/>
      <c r="K169" s="22">
        <f t="shared" si="143"/>
        <v>0</v>
      </c>
      <c r="L169" s="22"/>
      <c r="M169" s="22"/>
      <c r="N169" s="21"/>
      <c r="O169" s="22"/>
      <c r="Q169" s="5" t="s">
        <v>163</v>
      </c>
      <c r="R169" s="33">
        <f t="shared" si="144"/>
        <v>0</v>
      </c>
      <c r="S169" s="36">
        <f t="shared" si="145"/>
        <v>0</v>
      </c>
    </row>
    <row r="170" spans="1:19" ht="19.5" hidden="1" thickTop="1" thickBot="1" x14ac:dyDescent="0.3">
      <c r="A170" s="3" t="str">
        <f t="shared" si="141"/>
        <v>b</v>
      </c>
      <c r="B170" s="1" t="s">
        <v>1</v>
      </c>
      <c r="C170" s="7" t="s">
        <v>11</v>
      </c>
      <c r="D170" s="16">
        <v>0</v>
      </c>
      <c r="E170" s="16">
        <v>0</v>
      </c>
      <c r="F170" s="22">
        <f t="shared" si="142"/>
        <v>0</v>
      </c>
      <c r="G170" s="22"/>
      <c r="H170" s="22"/>
      <c r="I170" s="21"/>
      <c r="J170" s="22"/>
      <c r="K170" s="22">
        <f t="shared" si="143"/>
        <v>0</v>
      </c>
      <c r="L170" s="22"/>
      <c r="M170" s="22"/>
      <c r="N170" s="21"/>
      <c r="O170" s="22"/>
      <c r="Q170" s="5" t="s">
        <v>163</v>
      </c>
      <c r="R170" s="33">
        <f t="shared" si="144"/>
        <v>0</v>
      </c>
      <c r="S170" s="36">
        <f t="shared" si="145"/>
        <v>0</v>
      </c>
    </row>
    <row r="171" spans="1:19" ht="19.5" hidden="1" thickTop="1" thickBot="1" x14ac:dyDescent="0.3">
      <c r="A171" s="3" t="str">
        <f t="shared" si="141"/>
        <v>b</v>
      </c>
      <c r="B171" s="1" t="s">
        <v>1</v>
      </c>
      <c r="C171" s="7" t="s">
        <v>12</v>
      </c>
      <c r="D171" s="16">
        <v>0</v>
      </c>
      <c r="E171" s="16">
        <v>0</v>
      </c>
      <c r="F171" s="22">
        <f t="shared" si="142"/>
        <v>0</v>
      </c>
      <c r="G171" s="22"/>
      <c r="H171" s="22"/>
      <c r="I171" s="21"/>
      <c r="J171" s="22"/>
      <c r="K171" s="22">
        <f t="shared" si="143"/>
        <v>0</v>
      </c>
      <c r="L171" s="22"/>
      <c r="M171" s="22"/>
      <c r="N171" s="21"/>
      <c r="O171" s="22"/>
      <c r="Q171" s="5" t="s">
        <v>163</v>
      </c>
      <c r="R171" s="33">
        <f t="shared" si="144"/>
        <v>0</v>
      </c>
      <c r="S171" s="36">
        <f t="shared" si="145"/>
        <v>0</v>
      </c>
    </row>
    <row r="172" spans="1:19" ht="76.5" thickTop="1" thickBot="1" x14ac:dyDescent="0.3">
      <c r="A172" s="3" t="str">
        <f t="shared" si="141"/>
        <v>a</v>
      </c>
      <c r="B172" s="8" t="s">
        <v>44</v>
      </c>
      <c r="C172" s="9" t="s">
        <v>45</v>
      </c>
      <c r="D172" s="14">
        <f t="shared" ref="D172:E172" si="164">D173+D181+D182+D183</f>
        <v>66000</v>
      </c>
      <c r="E172" s="14">
        <f t="shared" si="164"/>
        <v>0</v>
      </c>
      <c r="F172" s="19">
        <f t="shared" si="142"/>
        <v>66000</v>
      </c>
      <c r="G172" s="19">
        <f t="shared" ref="G172:J172" si="165">G173+G181+G182+G183</f>
        <v>20500</v>
      </c>
      <c r="H172" s="19">
        <f t="shared" si="165"/>
        <v>14300</v>
      </c>
      <c r="I172" s="19">
        <f t="shared" si="165"/>
        <v>13800</v>
      </c>
      <c r="J172" s="19">
        <f t="shared" si="165"/>
        <v>17400</v>
      </c>
      <c r="K172" s="19">
        <f t="shared" si="143"/>
        <v>0</v>
      </c>
      <c r="L172" s="19">
        <f t="shared" ref="L172:O172" si="166">L173+L181+L182+L183</f>
        <v>0</v>
      </c>
      <c r="M172" s="19">
        <f t="shared" si="166"/>
        <v>0</v>
      </c>
      <c r="N172" s="19">
        <f t="shared" si="166"/>
        <v>0</v>
      </c>
      <c r="O172" s="19">
        <f t="shared" si="166"/>
        <v>0</v>
      </c>
      <c r="P172" s="5" t="s">
        <v>159</v>
      </c>
      <c r="Q172" s="5" t="s">
        <v>163</v>
      </c>
      <c r="R172" s="33">
        <f t="shared" si="144"/>
        <v>0</v>
      </c>
      <c r="S172" s="36">
        <f t="shared" si="145"/>
        <v>0</v>
      </c>
    </row>
    <row r="173" spans="1:19" ht="19.5" thickTop="1" thickBot="1" x14ac:dyDescent="0.3">
      <c r="A173" s="3" t="str">
        <f t="shared" si="141"/>
        <v>a</v>
      </c>
      <c r="B173" s="1" t="s">
        <v>1</v>
      </c>
      <c r="C173" s="7" t="s">
        <v>2</v>
      </c>
      <c r="D173" s="15">
        <f t="shared" ref="D173:E173" si="167">D174+D175+D176+D177+D178+D179+D180</f>
        <v>66000</v>
      </c>
      <c r="E173" s="15">
        <f t="shared" si="167"/>
        <v>0</v>
      </c>
      <c r="F173" s="20">
        <f t="shared" si="142"/>
        <v>66000</v>
      </c>
      <c r="G173" s="20">
        <f t="shared" ref="G173:J173" si="168">G174+G175+G176+G177+G178+G179+G180</f>
        <v>20500</v>
      </c>
      <c r="H173" s="20">
        <f t="shared" si="168"/>
        <v>14300</v>
      </c>
      <c r="I173" s="20">
        <f t="shared" si="168"/>
        <v>13800</v>
      </c>
      <c r="J173" s="20">
        <f t="shared" si="168"/>
        <v>17400</v>
      </c>
      <c r="K173" s="20">
        <f t="shared" si="143"/>
        <v>0</v>
      </c>
      <c r="L173" s="20">
        <f t="shared" ref="L173:O173" si="169">L174+L175+L176+L177+L178+L179+L180</f>
        <v>0</v>
      </c>
      <c r="M173" s="20">
        <f t="shared" si="169"/>
        <v>0</v>
      </c>
      <c r="N173" s="20">
        <f t="shared" si="169"/>
        <v>0</v>
      </c>
      <c r="O173" s="20">
        <f t="shared" si="169"/>
        <v>0</v>
      </c>
      <c r="P173" s="5" t="s">
        <v>159</v>
      </c>
      <c r="Q173" s="5" t="s">
        <v>163</v>
      </c>
      <c r="R173" s="33">
        <f t="shared" si="144"/>
        <v>0</v>
      </c>
      <c r="S173" s="36">
        <f t="shared" si="145"/>
        <v>0</v>
      </c>
    </row>
    <row r="174" spans="1:19" ht="19.5" hidden="1" thickTop="1" thickBot="1" x14ac:dyDescent="0.3">
      <c r="A174" s="3" t="str">
        <f t="shared" si="141"/>
        <v>b</v>
      </c>
      <c r="B174" s="1" t="s">
        <v>1</v>
      </c>
      <c r="C174" s="7" t="s">
        <v>3</v>
      </c>
      <c r="D174" s="16">
        <v>0</v>
      </c>
      <c r="E174" s="16">
        <v>0</v>
      </c>
      <c r="F174" s="22">
        <f t="shared" si="142"/>
        <v>0</v>
      </c>
      <c r="G174" s="22"/>
      <c r="H174" s="22"/>
      <c r="I174" s="21"/>
      <c r="J174" s="22"/>
      <c r="K174" s="22">
        <f t="shared" si="143"/>
        <v>0</v>
      </c>
      <c r="L174" s="22"/>
      <c r="M174" s="22"/>
      <c r="N174" s="21"/>
      <c r="O174" s="22"/>
      <c r="Q174" s="5" t="s">
        <v>163</v>
      </c>
      <c r="R174" s="33">
        <f t="shared" si="144"/>
        <v>0</v>
      </c>
      <c r="S174" s="36">
        <f t="shared" si="145"/>
        <v>0</v>
      </c>
    </row>
    <row r="175" spans="1:19" ht="19.5" thickTop="1" thickBot="1" x14ac:dyDescent="0.3">
      <c r="A175" s="3" t="str">
        <f t="shared" si="141"/>
        <v>a</v>
      </c>
      <c r="B175" s="1" t="s">
        <v>1</v>
      </c>
      <c r="C175" s="7" t="s">
        <v>4</v>
      </c>
      <c r="D175" s="16">
        <v>54000</v>
      </c>
      <c r="E175" s="16">
        <v>0</v>
      </c>
      <c r="F175" s="22">
        <f t="shared" si="142"/>
        <v>54000</v>
      </c>
      <c r="G175" s="22">
        <v>17000</v>
      </c>
      <c r="H175" s="22">
        <v>11500</v>
      </c>
      <c r="I175" s="21">
        <v>10500</v>
      </c>
      <c r="J175" s="22">
        <v>15000</v>
      </c>
      <c r="K175" s="22">
        <f t="shared" si="143"/>
        <v>0</v>
      </c>
      <c r="L175" s="22"/>
      <c r="M175" s="22"/>
      <c r="N175" s="21"/>
      <c r="O175" s="22"/>
      <c r="Q175" s="5" t="s">
        <v>163</v>
      </c>
      <c r="R175" s="33">
        <f t="shared" si="144"/>
        <v>0</v>
      </c>
      <c r="S175" s="36">
        <f t="shared" si="145"/>
        <v>0</v>
      </c>
    </row>
    <row r="176" spans="1:19" ht="19.5" hidden="1" thickTop="1" thickBot="1" x14ac:dyDescent="0.3">
      <c r="A176" s="3" t="str">
        <f t="shared" si="141"/>
        <v>b</v>
      </c>
      <c r="B176" s="1" t="s">
        <v>1</v>
      </c>
      <c r="C176" s="7" t="s">
        <v>5</v>
      </c>
      <c r="D176" s="16">
        <v>0</v>
      </c>
      <c r="E176" s="16">
        <v>0</v>
      </c>
      <c r="F176" s="22">
        <f t="shared" si="142"/>
        <v>0</v>
      </c>
      <c r="G176" s="22"/>
      <c r="H176" s="22"/>
      <c r="I176" s="21"/>
      <c r="J176" s="22"/>
      <c r="K176" s="22">
        <f t="shared" si="143"/>
        <v>0</v>
      </c>
      <c r="L176" s="22"/>
      <c r="M176" s="22"/>
      <c r="N176" s="21"/>
      <c r="O176" s="22"/>
      <c r="Q176" s="5" t="s">
        <v>163</v>
      </c>
      <c r="R176" s="33">
        <f t="shared" si="144"/>
        <v>0</v>
      </c>
      <c r="S176" s="36">
        <f t="shared" si="145"/>
        <v>0</v>
      </c>
    </row>
    <row r="177" spans="1:19" ht="19.5" hidden="1" thickTop="1" thickBot="1" x14ac:dyDescent="0.3">
      <c r="A177" s="3" t="str">
        <f t="shared" si="141"/>
        <v>b</v>
      </c>
      <c r="B177" s="1" t="s">
        <v>1</v>
      </c>
      <c r="C177" s="7" t="s">
        <v>6</v>
      </c>
      <c r="D177" s="16">
        <v>0</v>
      </c>
      <c r="E177" s="16">
        <v>0</v>
      </c>
      <c r="F177" s="22">
        <f t="shared" si="142"/>
        <v>0</v>
      </c>
      <c r="G177" s="22"/>
      <c r="H177" s="22"/>
      <c r="I177" s="21"/>
      <c r="J177" s="22"/>
      <c r="K177" s="22">
        <f t="shared" si="143"/>
        <v>0</v>
      </c>
      <c r="L177" s="22"/>
      <c r="M177" s="22"/>
      <c r="N177" s="21"/>
      <c r="O177" s="22"/>
      <c r="Q177" s="5" t="s">
        <v>163</v>
      </c>
      <c r="R177" s="33">
        <f t="shared" si="144"/>
        <v>0</v>
      </c>
      <c r="S177" s="36">
        <f t="shared" si="145"/>
        <v>0</v>
      </c>
    </row>
    <row r="178" spans="1:19" ht="19.5" hidden="1" thickTop="1" thickBot="1" x14ac:dyDescent="0.3">
      <c r="A178" s="3" t="str">
        <f t="shared" si="141"/>
        <v>b</v>
      </c>
      <c r="B178" s="1" t="s">
        <v>1</v>
      </c>
      <c r="C178" s="7" t="s">
        <v>7</v>
      </c>
      <c r="D178" s="16">
        <v>0</v>
      </c>
      <c r="E178" s="16">
        <v>0</v>
      </c>
      <c r="F178" s="22">
        <f t="shared" si="142"/>
        <v>0</v>
      </c>
      <c r="G178" s="22"/>
      <c r="H178" s="22"/>
      <c r="I178" s="21"/>
      <c r="J178" s="22"/>
      <c r="K178" s="22">
        <f t="shared" si="143"/>
        <v>0</v>
      </c>
      <c r="L178" s="22"/>
      <c r="M178" s="22"/>
      <c r="N178" s="21"/>
      <c r="O178" s="22"/>
      <c r="Q178" s="5" t="s">
        <v>163</v>
      </c>
      <c r="R178" s="33">
        <f t="shared" si="144"/>
        <v>0</v>
      </c>
      <c r="S178" s="36">
        <f t="shared" si="145"/>
        <v>0</v>
      </c>
    </row>
    <row r="179" spans="1:19" ht="19.5" thickTop="1" thickBot="1" x14ac:dyDescent="0.3">
      <c r="A179" s="3" t="str">
        <f t="shared" si="141"/>
        <v>a</v>
      </c>
      <c r="B179" s="1" t="s">
        <v>1</v>
      </c>
      <c r="C179" s="7" t="s">
        <v>8</v>
      </c>
      <c r="D179" s="16">
        <v>7000</v>
      </c>
      <c r="E179" s="16">
        <v>0</v>
      </c>
      <c r="F179" s="22">
        <f t="shared" si="142"/>
        <v>7000</v>
      </c>
      <c r="G179" s="22">
        <v>2000</v>
      </c>
      <c r="H179" s="22">
        <v>1500</v>
      </c>
      <c r="I179" s="21">
        <v>2000</v>
      </c>
      <c r="J179" s="22">
        <v>1500</v>
      </c>
      <c r="K179" s="22">
        <f t="shared" si="143"/>
        <v>0</v>
      </c>
      <c r="L179" s="22"/>
      <c r="M179" s="22"/>
      <c r="N179" s="21"/>
      <c r="O179" s="22"/>
      <c r="Q179" s="5" t="s">
        <v>163</v>
      </c>
      <c r="R179" s="33">
        <f t="shared" si="144"/>
        <v>0</v>
      </c>
      <c r="S179" s="36">
        <f t="shared" si="145"/>
        <v>0</v>
      </c>
    </row>
    <row r="180" spans="1:19" ht="19.5" thickTop="1" thickBot="1" x14ac:dyDescent="0.3">
      <c r="A180" s="3" t="str">
        <f t="shared" si="141"/>
        <v>a</v>
      </c>
      <c r="B180" s="1" t="s">
        <v>1</v>
      </c>
      <c r="C180" s="7" t="s">
        <v>9</v>
      </c>
      <c r="D180" s="16">
        <v>5000</v>
      </c>
      <c r="E180" s="16">
        <v>0</v>
      </c>
      <c r="F180" s="22">
        <f t="shared" si="142"/>
        <v>5000</v>
      </c>
      <c r="G180" s="22">
        <v>1500</v>
      </c>
      <c r="H180" s="22">
        <v>1300</v>
      </c>
      <c r="I180" s="21">
        <v>1300</v>
      </c>
      <c r="J180" s="22">
        <v>900</v>
      </c>
      <c r="K180" s="22">
        <f t="shared" si="143"/>
        <v>0</v>
      </c>
      <c r="L180" s="22"/>
      <c r="M180" s="22"/>
      <c r="N180" s="21"/>
      <c r="O180" s="22"/>
      <c r="Q180" s="5" t="s">
        <v>163</v>
      </c>
      <c r="R180" s="33">
        <f t="shared" si="144"/>
        <v>0</v>
      </c>
      <c r="S180" s="36">
        <f t="shared" si="145"/>
        <v>0</v>
      </c>
    </row>
    <row r="181" spans="1:19" ht="19.5" hidden="1" thickTop="1" thickBot="1" x14ac:dyDescent="0.3">
      <c r="A181" s="3" t="str">
        <f t="shared" si="141"/>
        <v>b</v>
      </c>
      <c r="B181" s="1" t="s">
        <v>1</v>
      </c>
      <c r="C181" s="7" t="s">
        <v>10</v>
      </c>
      <c r="D181" s="16">
        <v>0</v>
      </c>
      <c r="E181" s="16">
        <v>0</v>
      </c>
      <c r="F181" s="22">
        <f t="shared" si="142"/>
        <v>0</v>
      </c>
      <c r="G181" s="22"/>
      <c r="H181" s="22"/>
      <c r="I181" s="21"/>
      <c r="J181" s="22"/>
      <c r="K181" s="22">
        <f t="shared" si="143"/>
        <v>0</v>
      </c>
      <c r="L181" s="22"/>
      <c r="M181" s="22"/>
      <c r="N181" s="21"/>
      <c r="O181" s="22"/>
      <c r="Q181" s="5" t="s">
        <v>163</v>
      </c>
      <c r="R181" s="33">
        <f t="shared" si="144"/>
        <v>0</v>
      </c>
      <c r="S181" s="36">
        <f t="shared" si="145"/>
        <v>0</v>
      </c>
    </row>
    <row r="182" spans="1:19" ht="19.5" hidden="1" thickTop="1" thickBot="1" x14ac:dyDescent="0.3">
      <c r="A182" s="3" t="str">
        <f t="shared" si="141"/>
        <v>b</v>
      </c>
      <c r="B182" s="1" t="s">
        <v>1</v>
      </c>
      <c r="C182" s="7" t="s">
        <v>11</v>
      </c>
      <c r="D182" s="16">
        <v>0</v>
      </c>
      <c r="E182" s="16">
        <v>0</v>
      </c>
      <c r="F182" s="22">
        <f t="shared" si="142"/>
        <v>0</v>
      </c>
      <c r="G182" s="22"/>
      <c r="H182" s="22"/>
      <c r="I182" s="21"/>
      <c r="J182" s="22"/>
      <c r="K182" s="22">
        <f t="shared" si="143"/>
        <v>0</v>
      </c>
      <c r="L182" s="22"/>
      <c r="M182" s="22"/>
      <c r="N182" s="21"/>
      <c r="O182" s="22"/>
      <c r="Q182" s="5" t="s">
        <v>163</v>
      </c>
      <c r="R182" s="33">
        <f t="shared" si="144"/>
        <v>0</v>
      </c>
      <c r="S182" s="36">
        <f t="shared" si="145"/>
        <v>0</v>
      </c>
    </row>
    <row r="183" spans="1:19" ht="19.5" hidden="1" thickTop="1" thickBot="1" x14ac:dyDescent="0.3">
      <c r="A183" s="3" t="str">
        <f t="shared" si="141"/>
        <v>b</v>
      </c>
      <c r="B183" s="1" t="s">
        <v>1</v>
      </c>
      <c r="C183" s="7" t="s">
        <v>12</v>
      </c>
      <c r="D183" s="16">
        <v>0</v>
      </c>
      <c r="E183" s="16">
        <v>0</v>
      </c>
      <c r="F183" s="22">
        <f t="shared" si="142"/>
        <v>0</v>
      </c>
      <c r="G183" s="22"/>
      <c r="H183" s="22"/>
      <c r="I183" s="21"/>
      <c r="J183" s="22"/>
      <c r="K183" s="22">
        <f t="shared" si="143"/>
        <v>0</v>
      </c>
      <c r="L183" s="22"/>
      <c r="M183" s="22"/>
      <c r="N183" s="21"/>
      <c r="O183" s="22"/>
      <c r="Q183" s="5" t="s">
        <v>163</v>
      </c>
      <c r="R183" s="33">
        <f t="shared" si="144"/>
        <v>0</v>
      </c>
      <c r="S183" s="36">
        <f t="shared" si="145"/>
        <v>0</v>
      </c>
    </row>
    <row r="184" spans="1:19" ht="61.5" thickTop="1" thickBot="1" x14ac:dyDescent="0.3">
      <c r="A184" s="3" t="str">
        <f t="shared" si="141"/>
        <v>a</v>
      </c>
      <c r="B184" s="8" t="s">
        <v>46</v>
      </c>
      <c r="C184" s="9" t="s">
        <v>47</v>
      </c>
      <c r="D184" s="14">
        <f t="shared" ref="D184:E184" si="170">D185+D193+D194+D195</f>
        <v>37000</v>
      </c>
      <c r="E184" s="14">
        <f t="shared" si="170"/>
        <v>0</v>
      </c>
      <c r="F184" s="19">
        <f t="shared" si="142"/>
        <v>37000</v>
      </c>
      <c r="G184" s="19">
        <f t="shared" ref="G184:J184" si="171">G185+G193+G194+G195</f>
        <v>11800</v>
      </c>
      <c r="H184" s="19">
        <f t="shared" si="171"/>
        <v>8500</v>
      </c>
      <c r="I184" s="19">
        <f t="shared" si="171"/>
        <v>5600</v>
      </c>
      <c r="J184" s="19">
        <f t="shared" si="171"/>
        <v>11100</v>
      </c>
      <c r="K184" s="19">
        <f t="shared" si="143"/>
        <v>0</v>
      </c>
      <c r="L184" s="19">
        <f t="shared" ref="L184:O184" si="172">L185+L193+L194+L195</f>
        <v>0</v>
      </c>
      <c r="M184" s="19">
        <f t="shared" si="172"/>
        <v>0</v>
      </c>
      <c r="N184" s="19">
        <f t="shared" si="172"/>
        <v>0</v>
      </c>
      <c r="O184" s="19">
        <f t="shared" si="172"/>
        <v>0</v>
      </c>
      <c r="P184" s="5" t="s">
        <v>159</v>
      </c>
      <c r="Q184" s="5" t="s">
        <v>163</v>
      </c>
      <c r="R184" s="33">
        <f t="shared" si="144"/>
        <v>0</v>
      </c>
      <c r="S184" s="36">
        <f t="shared" si="145"/>
        <v>0</v>
      </c>
    </row>
    <row r="185" spans="1:19" ht="19.5" thickTop="1" thickBot="1" x14ac:dyDescent="0.3">
      <c r="A185" s="3" t="str">
        <f t="shared" si="141"/>
        <v>a</v>
      </c>
      <c r="B185" s="1" t="s">
        <v>1</v>
      </c>
      <c r="C185" s="7" t="s">
        <v>2</v>
      </c>
      <c r="D185" s="15">
        <f t="shared" ref="D185:E185" si="173">D186+D187+D188+D189+D190+D191+D192</f>
        <v>37000</v>
      </c>
      <c r="E185" s="15">
        <f t="shared" si="173"/>
        <v>0</v>
      </c>
      <c r="F185" s="20">
        <f t="shared" si="142"/>
        <v>37000</v>
      </c>
      <c r="G185" s="20">
        <f t="shared" ref="G185:J185" si="174">G186+G187+G188+G189+G190+G191+G192</f>
        <v>11800</v>
      </c>
      <c r="H185" s="20">
        <f t="shared" si="174"/>
        <v>8500</v>
      </c>
      <c r="I185" s="20">
        <f t="shared" si="174"/>
        <v>5600</v>
      </c>
      <c r="J185" s="20">
        <f t="shared" si="174"/>
        <v>11100</v>
      </c>
      <c r="K185" s="20">
        <f t="shared" si="143"/>
        <v>0</v>
      </c>
      <c r="L185" s="20">
        <f t="shared" ref="L185:O185" si="175">L186+L187+L188+L189+L190+L191+L192</f>
        <v>0</v>
      </c>
      <c r="M185" s="20">
        <f t="shared" si="175"/>
        <v>0</v>
      </c>
      <c r="N185" s="20">
        <f t="shared" si="175"/>
        <v>0</v>
      </c>
      <c r="O185" s="20">
        <f t="shared" si="175"/>
        <v>0</v>
      </c>
      <c r="P185" s="5" t="s">
        <v>159</v>
      </c>
      <c r="Q185" s="5" t="s">
        <v>163</v>
      </c>
      <c r="R185" s="33">
        <f t="shared" si="144"/>
        <v>0</v>
      </c>
      <c r="S185" s="36">
        <f t="shared" si="145"/>
        <v>0</v>
      </c>
    </row>
    <row r="186" spans="1:19" ht="19.5" hidden="1" thickTop="1" thickBot="1" x14ac:dyDescent="0.3">
      <c r="A186" s="3" t="str">
        <f t="shared" si="141"/>
        <v>b</v>
      </c>
      <c r="B186" s="1" t="s">
        <v>1</v>
      </c>
      <c r="C186" s="7" t="s">
        <v>3</v>
      </c>
      <c r="D186" s="16">
        <v>0</v>
      </c>
      <c r="E186" s="16">
        <v>0</v>
      </c>
      <c r="F186" s="22">
        <f t="shared" si="142"/>
        <v>0</v>
      </c>
      <c r="G186" s="22"/>
      <c r="H186" s="22"/>
      <c r="I186" s="22"/>
      <c r="J186" s="22"/>
      <c r="K186" s="22">
        <f t="shared" si="143"/>
        <v>0</v>
      </c>
      <c r="L186" s="22"/>
      <c r="M186" s="22"/>
      <c r="N186" s="22"/>
      <c r="O186" s="22"/>
      <c r="Q186" s="5" t="s">
        <v>163</v>
      </c>
      <c r="R186" s="33">
        <f t="shared" si="144"/>
        <v>0</v>
      </c>
      <c r="S186" s="36">
        <f t="shared" si="145"/>
        <v>0</v>
      </c>
    </row>
    <row r="187" spans="1:19" ht="19.5" thickTop="1" thickBot="1" x14ac:dyDescent="0.3">
      <c r="A187" s="3" t="str">
        <f t="shared" si="141"/>
        <v>a</v>
      </c>
      <c r="B187" s="1" t="s">
        <v>1</v>
      </c>
      <c r="C187" s="7" t="s">
        <v>4</v>
      </c>
      <c r="D187" s="16">
        <v>35000</v>
      </c>
      <c r="E187" s="16">
        <v>0</v>
      </c>
      <c r="F187" s="22">
        <f t="shared" si="142"/>
        <v>35000</v>
      </c>
      <c r="G187" s="22">
        <v>11000</v>
      </c>
      <c r="H187" s="22">
        <v>8000</v>
      </c>
      <c r="I187" s="21">
        <v>5000</v>
      </c>
      <c r="J187" s="22">
        <v>11000</v>
      </c>
      <c r="K187" s="22">
        <f t="shared" si="143"/>
        <v>0</v>
      </c>
      <c r="L187" s="22"/>
      <c r="M187" s="22"/>
      <c r="N187" s="21"/>
      <c r="O187" s="22"/>
      <c r="Q187" s="5" t="s">
        <v>163</v>
      </c>
      <c r="R187" s="33">
        <f t="shared" si="144"/>
        <v>0</v>
      </c>
      <c r="S187" s="36">
        <f t="shared" si="145"/>
        <v>0</v>
      </c>
    </row>
    <row r="188" spans="1:19" ht="19.5" hidden="1" thickTop="1" thickBot="1" x14ac:dyDescent="0.3">
      <c r="A188" s="3" t="str">
        <f t="shared" si="141"/>
        <v>b</v>
      </c>
      <c r="B188" s="1" t="s">
        <v>1</v>
      </c>
      <c r="C188" s="7" t="s">
        <v>5</v>
      </c>
      <c r="D188" s="16">
        <v>0</v>
      </c>
      <c r="E188" s="16">
        <v>0</v>
      </c>
      <c r="F188" s="22">
        <f t="shared" si="142"/>
        <v>0</v>
      </c>
      <c r="G188" s="22"/>
      <c r="H188" s="22"/>
      <c r="I188" s="21"/>
      <c r="J188" s="22"/>
      <c r="K188" s="22">
        <f t="shared" si="143"/>
        <v>0</v>
      </c>
      <c r="L188" s="22"/>
      <c r="M188" s="22"/>
      <c r="N188" s="21"/>
      <c r="O188" s="22"/>
      <c r="Q188" s="5" t="s">
        <v>163</v>
      </c>
      <c r="R188" s="33">
        <f t="shared" si="144"/>
        <v>0</v>
      </c>
      <c r="S188" s="36">
        <f t="shared" si="145"/>
        <v>0</v>
      </c>
    </row>
    <row r="189" spans="1:19" ht="19.5" hidden="1" thickTop="1" thickBot="1" x14ac:dyDescent="0.3">
      <c r="A189" s="3" t="str">
        <f t="shared" si="141"/>
        <v>b</v>
      </c>
      <c r="B189" s="1" t="s">
        <v>1</v>
      </c>
      <c r="C189" s="7" t="s">
        <v>6</v>
      </c>
      <c r="D189" s="16">
        <v>0</v>
      </c>
      <c r="E189" s="16">
        <v>0</v>
      </c>
      <c r="F189" s="22">
        <f t="shared" si="142"/>
        <v>0</v>
      </c>
      <c r="G189" s="22"/>
      <c r="H189" s="22"/>
      <c r="I189" s="21"/>
      <c r="J189" s="22"/>
      <c r="K189" s="22">
        <f t="shared" si="143"/>
        <v>0</v>
      </c>
      <c r="L189" s="22"/>
      <c r="M189" s="22"/>
      <c r="N189" s="21"/>
      <c r="O189" s="22"/>
      <c r="Q189" s="5" t="s">
        <v>163</v>
      </c>
      <c r="R189" s="33">
        <f t="shared" si="144"/>
        <v>0</v>
      </c>
      <c r="S189" s="36">
        <f t="shared" si="145"/>
        <v>0</v>
      </c>
    </row>
    <row r="190" spans="1:19" ht="19.5" hidden="1" thickTop="1" thickBot="1" x14ac:dyDescent="0.3">
      <c r="A190" s="3" t="str">
        <f t="shared" si="141"/>
        <v>b</v>
      </c>
      <c r="B190" s="1" t="s">
        <v>1</v>
      </c>
      <c r="C190" s="7" t="s">
        <v>7</v>
      </c>
      <c r="D190" s="16">
        <v>0</v>
      </c>
      <c r="E190" s="16">
        <v>0</v>
      </c>
      <c r="F190" s="22">
        <f t="shared" si="142"/>
        <v>0</v>
      </c>
      <c r="G190" s="22"/>
      <c r="H190" s="22"/>
      <c r="I190" s="21"/>
      <c r="J190" s="22"/>
      <c r="K190" s="22">
        <f t="shared" si="143"/>
        <v>0</v>
      </c>
      <c r="L190" s="22"/>
      <c r="M190" s="22"/>
      <c r="N190" s="21"/>
      <c r="O190" s="22"/>
      <c r="Q190" s="5" t="s">
        <v>163</v>
      </c>
      <c r="R190" s="33">
        <f t="shared" si="144"/>
        <v>0</v>
      </c>
      <c r="S190" s="36">
        <f t="shared" si="145"/>
        <v>0</v>
      </c>
    </row>
    <row r="191" spans="1:19" ht="19.5" thickTop="1" thickBot="1" x14ac:dyDescent="0.3">
      <c r="A191" s="3" t="str">
        <f t="shared" si="141"/>
        <v>a</v>
      </c>
      <c r="B191" s="1" t="s">
        <v>1</v>
      </c>
      <c r="C191" s="7" t="s">
        <v>8</v>
      </c>
      <c r="D191" s="16">
        <v>1000</v>
      </c>
      <c r="E191" s="16">
        <v>0</v>
      </c>
      <c r="F191" s="22">
        <f t="shared" si="142"/>
        <v>1000</v>
      </c>
      <c r="G191" s="22">
        <v>500</v>
      </c>
      <c r="H191" s="22">
        <v>200</v>
      </c>
      <c r="I191" s="21">
        <v>300</v>
      </c>
      <c r="J191" s="22">
        <v>0</v>
      </c>
      <c r="K191" s="22">
        <f t="shared" si="143"/>
        <v>0</v>
      </c>
      <c r="L191" s="22"/>
      <c r="M191" s="22"/>
      <c r="N191" s="21"/>
      <c r="O191" s="22"/>
      <c r="Q191" s="5" t="s">
        <v>163</v>
      </c>
      <c r="R191" s="33">
        <f t="shared" si="144"/>
        <v>0</v>
      </c>
      <c r="S191" s="36">
        <f t="shared" si="145"/>
        <v>0</v>
      </c>
    </row>
    <row r="192" spans="1:19" ht="19.5" thickTop="1" thickBot="1" x14ac:dyDescent="0.3">
      <c r="A192" s="3" t="str">
        <f t="shared" si="141"/>
        <v>a</v>
      </c>
      <c r="B192" s="1" t="s">
        <v>1</v>
      </c>
      <c r="C192" s="7" t="s">
        <v>9</v>
      </c>
      <c r="D192" s="16">
        <v>1000</v>
      </c>
      <c r="E192" s="16">
        <v>0</v>
      </c>
      <c r="F192" s="22">
        <f t="shared" si="142"/>
        <v>1000</v>
      </c>
      <c r="G192" s="22">
        <v>300</v>
      </c>
      <c r="H192" s="22">
        <v>300</v>
      </c>
      <c r="I192" s="21">
        <v>300</v>
      </c>
      <c r="J192" s="22">
        <v>100</v>
      </c>
      <c r="K192" s="22">
        <f t="shared" si="143"/>
        <v>0</v>
      </c>
      <c r="L192" s="22"/>
      <c r="M192" s="22"/>
      <c r="N192" s="21"/>
      <c r="O192" s="22"/>
      <c r="Q192" s="5" t="s">
        <v>163</v>
      </c>
      <c r="R192" s="33">
        <f t="shared" si="144"/>
        <v>0</v>
      </c>
      <c r="S192" s="36">
        <f t="shared" si="145"/>
        <v>0</v>
      </c>
    </row>
    <row r="193" spans="1:19" ht="19.5" hidden="1" thickTop="1" thickBot="1" x14ac:dyDescent="0.3">
      <c r="A193" s="3" t="str">
        <f t="shared" si="141"/>
        <v>b</v>
      </c>
      <c r="B193" s="1" t="s">
        <v>1</v>
      </c>
      <c r="C193" s="7" t="s">
        <v>10</v>
      </c>
      <c r="D193" s="16">
        <v>0</v>
      </c>
      <c r="E193" s="16">
        <v>0</v>
      </c>
      <c r="F193" s="22">
        <f t="shared" si="142"/>
        <v>0</v>
      </c>
      <c r="G193" s="22"/>
      <c r="H193" s="22"/>
      <c r="I193" s="21"/>
      <c r="J193" s="22"/>
      <c r="K193" s="22">
        <f t="shared" si="143"/>
        <v>0</v>
      </c>
      <c r="L193" s="22"/>
      <c r="M193" s="22"/>
      <c r="N193" s="21"/>
      <c r="O193" s="22"/>
      <c r="Q193" s="5" t="s">
        <v>163</v>
      </c>
      <c r="R193" s="33">
        <f t="shared" si="144"/>
        <v>0</v>
      </c>
      <c r="S193" s="36">
        <f t="shared" si="145"/>
        <v>0</v>
      </c>
    </row>
    <row r="194" spans="1:19" ht="19.5" hidden="1" thickTop="1" thickBot="1" x14ac:dyDescent="0.3">
      <c r="A194" s="3" t="str">
        <f t="shared" si="141"/>
        <v>b</v>
      </c>
      <c r="B194" s="1" t="s">
        <v>1</v>
      </c>
      <c r="C194" s="7" t="s">
        <v>11</v>
      </c>
      <c r="D194" s="16">
        <v>0</v>
      </c>
      <c r="E194" s="16">
        <v>0</v>
      </c>
      <c r="F194" s="22">
        <f t="shared" si="142"/>
        <v>0</v>
      </c>
      <c r="G194" s="22"/>
      <c r="H194" s="22"/>
      <c r="I194" s="21"/>
      <c r="J194" s="22"/>
      <c r="K194" s="22">
        <f t="shared" si="143"/>
        <v>0</v>
      </c>
      <c r="L194" s="22"/>
      <c r="M194" s="22"/>
      <c r="N194" s="21"/>
      <c r="O194" s="22"/>
      <c r="Q194" s="5" t="s">
        <v>163</v>
      </c>
      <c r="R194" s="33">
        <f t="shared" si="144"/>
        <v>0</v>
      </c>
      <c r="S194" s="36">
        <f t="shared" si="145"/>
        <v>0</v>
      </c>
    </row>
    <row r="195" spans="1:19" ht="19.5" hidden="1" thickTop="1" thickBot="1" x14ac:dyDescent="0.3">
      <c r="A195" s="3" t="str">
        <f t="shared" si="141"/>
        <v>b</v>
      </c>
      <c r="B195" s="1" t="s">
        <v>1</v>
      </c>
      <c r="C195" s="7" t="s">
        <v>12</v>
      </c>
      <c r="D195" s="16">
        <v>0</v>
      </c>
      <c r="E195" s="16">
        <v>0</v>
      </c>
      <c r="F195" s="22">
        <f t="shared" si="142"/>
        <v>0</v>
      </c>
      <c r="G195" s="22"/>
      <c r="H195" s="22"/>
      <c r="I195" s="21"/>
      <c r="J195" s="22"/>
      <c r="K195" s="22">
        <f t="shared" si="143"/>
        <v>0</v>
      </c>
      <c r="L195" s="22"/>
      <c r="M195" s="22"/>
      <c r="N195" s="21"/>
      <c r="O195" s="22"/>
      <c r="Q195" s="5" t="s">
        <v>163</v>
      </c>
      <c r="R195" s="33">
        <f t="shared" si="144"/>
        <v>0</v>
      </c>
      <c r="S195" s="36">
        <f t="shared" si="145"/>
        <v>0</v>
      </c>
    </row>
    <row r="196" spans="1:19" ht="76.5" thickTop="1" thickBot="1" x14ac:dyDescent="0.3">
      <c r="A196" s="3" t="str">
        <f t="shared" si="141"/>
        <v>a</v>
      </c>
      <c r="B196" s="8" t="s">
        <v>48</v>
      </c>
      <c r="C196" s="9" t="s">
        <v>49</v>
      </c>
      <c r="D196" s="14">
        <f t="shared" ref="D196:E196" si="176">D197+D205+D206+D207</f>
        <v>45000</v>
      </c>
      <c r="E196" s="14">
        <f t="shared" si="176"/>
        <v>0</v>
      </c>
      <c r="F196" s="19">
        <f t="shared" si="142"/>
        <v>45000</v>
      </c>
      <c r="G196" s="19">
        <f t="shared" ref="G196:J196" si="177">G197+G205+G206+G207</f>
        <v>17700</v>
      </c>
      <c r="H196" s="19">
        <f t="shared" si="177"/>
        <v>12200</v>
      </c>
      <c r="I196" s="19">
        <f t="shared" si="177"/>
        <v>7200</v>
      </c>
      <c r="J196" s="19">
        <f t="shared" si="177"/>
        <v>7900</v>
      </c>
      <c r="K196" s="19">
        <f t="shared" si="143"/>
        <v>0</v>
      </c>
      <c r="L196" s="19">
        <f t="shared" ref="L196:O196" si="178">L197+L205+L206+L207</f>
        <v>0</v>
      </c>
      <c r="M196" s="19">
        <f t="shared" si="178"/>
        <v>0</v>
      </c>
      <c r="N196" s="19">
        <f t="shared" si="178"/>
        <v>0</v>
      </c>
      <c r="O196" s="19">
        <f t="shared" si="178"/>
        <v>0</v>
      </c>
      <c r="P196" s="5" t="s">
        <v>159</v>
      </c>
      <c r="Q196" s="5" t="s">
        <v>163</v>
      </c>
      <c r="R196" s="33">
        <f t="shared" si="144"/>
        <v>0</v>
      </c>
      <c r="S196" s="36">
        <f t="shared" si="145"/>
        <v>0</v>
      </c>
    </row>
    <row r="197" spans="1:19" ht="19.5" thickTop="1" thickBot="1" x14ac:dyDescent="0.3">
      <c r="A197" s="3" t="str">
        <f t="shared" ref="A197:A260" si="179">IF((D197+F197+G197+H197+J197+I197)&gt;0,"a","b")</f>
        <v>a</v>
      </c>
      <c r="B197" s="1" t="s">
        <v>1</v>
      </c>
      <c r="C197" s="7" t="s">
        <v>2</v>
      </c>
      <c r="D197" s="15">
        <f t="shared" ref="D197:E197" si="180">D198+D199+D200+D201+D202+D203+D204</f>
        <v>45000</v>
      </c>
      <c r="E197" s="15">
        <f t="shared" si="180"/>
        <v>0</v>
      </c>
      <c r="F197" s="20">
        <f t="shared" ref="F197:F260" si="181">G197+H197+I197+J197</f>
        <v>45000</v>
      </c>
      <c r="G197" s="20">
        <f t="shared" ref="G197:J197" si="182">G198+G199+G200+G201+G202+G203+G204</f>
        <v>17700</v>
      </c>
      <c r="H197" s="20">
        <f t="shared" si="182"/>
        <v>12200</v>
      </c>
      <c r="I197" s="20">
        <f t="shared" si="182"/>
        <v>7200</v>
      </c>
      <c r="J197" s="20">
        <f t="shared" si="182"/>
        <v>7900</v>
      </c>
      <c r="K197" s="20">
        <f t="shared" ref="K197:K260" si="183">L197+M197+N197+O197</f>
        <v>0</v>
      </c>
      <c r="L197" s="20">
        <f t="shared" ref="L197:O197" si="184">L198+L199+L200+L201+L202+L203+L204</f>
        <v>0</v>
      </c>
      <c r="M197" s="20">
        <f t="shared" si="184"/>
        <v>0</v>
      </c>
      <c r="N197" s="20">
        <f t="shared" si="184"/>
        <v>0</v>
      </c>
      <c r="O197" s="20">
        <f t="shared" si="184"/>
        <v>0</v>
      </c>
      <c r="P197" s="5" t="s">
        <v>159</v>
      </c>
      <c r="Q197" s="5" t="s">
        <v>163</v>
      </c>
      <c r="R197" s="33">
        <f t="shared" ref="R197:R260" si="185">D197-F197</f>
        <v>0</v>
      </c>
      <c r="S197" s="36">
        <f t="shared" ref="S197:S260" si="186">E197-K197</f>
        <v>0</v>
      </c>
    </row>
    <row r="198" spans="1:19" ht="19.5" hidden="1" thickTop="1" thickBot="1" x14ac:dyDescent="0.3">
      <c r="A198" s="3" t="str">
        <f t="shared" si="179"/>
        <v>b</v>
      </c>
      <c r="B198" s="1" t="s">
        <v>1</v>
      </c>
      <c r="C198" s="7" t="s">
        <v>3</v>
      </c>
      <c r="D198" s="16">
        <v>0</v>
      </c>
      <c r="E198" s="16">
        <v>0</v>
      </c>
      <c r="F198" s="22">
        <f t="shared" si="181"/>
        <v>0</v>
      </c>
      <c r="G198" s="22"/>
      <c r="H198" s="22"/>
      <c r="I198" s="21"/>
      <c r="J198" s="22"/>
      <c r="K198" s="22">
        <f t="shared" si="183"/>
        <v>0</v>
      </c>
      <c r="L198" s="22"/>
      <c r="M198" s="22"/>
      <c r="N198" s="21"/>
      <c r="O198" s="22"/>
      <c r="Q198" s="5" t="s">
        <v>163</v>
      </c>
      <c r="R198" s="33">
        <f t="shared" si="185"/>
        <v>0</v>
      </c>
      <c r="S198" s="36">
        <f t="shared" si="186"/>
        <v>0</v>
      </c>
    </row>
    <row r="199" spans="1:19" ht="19.5" thickTop="1" thickBot="1" x14ac:dyDescent="0.3">
      <c r="A199" s="3" t="str">
        <f t="shared" si="179"/>
        <v>a</v>
      </c>
      <c r="B199" s="1" t="s">
        <v>1</v>
      </c>
      <c r="C199" s="7" t="s">
        <v>4</v>
      </c>
      <c r="D199" s="16">
        <v>36000</v>
      </c>
      <c r="E199" s="16">
        <v>0</v>
      </c>
      <c r="F199" s="22">
        <f t="shared" si="181"/>
        <v>36000</v>
      </c>
      <c r="G199" s="22">
        <v>15000</v>
      </c>
      <c r="H199" s="22">
        <v>10000</v>
      </c>
      <c r="I199" s="22">
        <v>5000</v>
      </c>
      <c r="J199" s="22">
        <v>6000</v>
      </c>
      <c r="K199" s="22">
        <f t="shared" si="183"/>
        <v>0</v>
      </c>
      <c r="L199" s="22"/>
      <c r="M199" s="22"/>
      <c r="N199" s="22"/>
      <c r="O199" s="22"/>
      <c r="Q199" s="5" t="s">
        <v>163</v>
      </c>
      <c r="R199" s="33">
        <f t="shared" si="185"/>
        <v>0</v>
      </c>
      <c r="S199" s="36">
        <f t="shared" si="186"/>
        <v>0</v>
      </c>
    </row>
    <row r="200" spans="1:19" ht="19.5" hidden="1" thickTop="1" thickBot="1" x14ac:dyDescent="0.3">
      <c r="A200" s="3" t="str">
        <f t="shared" si="179"/>
        <v>b</v>
      </c>
      <c r="B200" s="1" t="s">
        <v>1</v>
      </c>
      <c r="C200" s="7" t="s">
        <v>5</v>
      </c>
      <c r="D200" s="16">
        <v>0</v>
      </c>
      <c r="E200" s="16">
        <v>0</v>
      </c>
      <c r="F200" s="22">
        <f t="shared" si="181"/>
        <v>0</v>
      </c>
      <c r="G200" s="22"/>
      <c r="H200" s="22"/>
      <c r="I200" s="21"/>
      <c r="J200" s="22"/>
      <c r="K200" s="22">
        <f t="shared" si="183"/>
        <v>0</v>
      </c>
      <c r="L200" s="22"/>
      <c r="M200" s="22"/>
      <c r="N200" s="21"/>
      <c r="O200" s="22"/>
      <c r="Q200" s="5" t="s">
        <v>163</v>
      </c>
      <c r="R200" s="33">
        <f t="shared" si="185"/>
        <v>0</v>
      </c>
      <c r="S200" s="36">
        <f t="shared" si="186"/>
        <v>0</v>
      </c>
    </row>
    <row r="201" spans="1:19" ht="19.5" hidden="1" thickTop="1" thickBot="1" x14ac:dyDescent="0.3">
      <c r="A201" s="3" t="str">
        <f t="shared" si="179"/>
        <v>b</v>
      </c>
      <c r="B201" s="1" t="s">
        <v>1</v>
      </c>
      <c r="C201" s="7" t="s">
        <v>6</v>
      </c>
      <c r="D201" s="16">
        <v>0</v>
      </c>
      <c r="E201" s="16">
        <v>0</v>
      </c>
      <c r="F201" s="22">
        <f t="shared" si="181"/>
        <v>0</v>
      </c>
      <c r="G201" s="22"/>
      <c r="H201" s="22"/>
      <c r="I201" s="21"/>
      <c r="J201" s="22"/>
      <c r="K201" s="22">
        <f t="shared" si="183"/>
        <v>0</v>
      </c>
      <c r="L201" s="22"/>
      <c r="M201" s="22"/>
      <c r="N201" s="21"/>
      <c r="O201" s="22"/>
      <c r="Q201" s="5" t="s">
        <v>163</v>
      </c>
      <c r="R201" s="33">
        <f t="shared" si="185"/>
        <v>0</v>
      </c>
      <c r="S201" s="36">
        <f t="shared" si="186"/>
        <v>0</v>
      </c>
    </row>
    <row r="202" spans="1:19" ht="19.5" hidden="1" thickTop="1" thickBot="1" x14ac:dyDescent="0.3">
      <c r="A202" s="3" t="str">
        <f t="shared" si="179"/>
        <v>b</v>
      </c>
      <c r="B202" s="1" t="s">
        <v>1</v>
      </c>
      <c r="C202" s="7" t="s">
        <v>7</v>
      </c>
      <c r="D202" s="16">
        <v>0</v>
      </c>
      <c r="E202" s="16">
        <v>0</v>
      </c>
      <c r="F202" s="22">
        <f t="shared" si="181"/>
        <v>0</v>
      </c>
      <c r="G202" s="22"/>
      <c r="H202" s="22"/>
      <c r="I202" s="21"/>
      <c r="J202" s="22"/>
      <c r="K202" s="22">
        <f t="shared" si="183"/>
        <v>0</v>
      </c>
      <c r="L202" s="22"/>
      <c r="M202" s="22"/>
      <c r="N202" s="21"/>
      <c r="O202" s="22"/>
      <c r="Q202" s="5" t="s">
        <v>163</v>
      </c>
      <c r="R202" s="33">
        <f t="shared" si="185"/>
        <v>0</v>
      </c>
      <c r="S202" s="36">
        <f t="shared" si="186"/>
        <v>0</v>
      </c>
    </row>
    <row r="203" spans="1:19" ht="19.5" thickTop="1" thickBot="1" x14ac:dyDescent="0.3">
      <c r="A203" s="3" t="str">
        <f t="shared" si="179"/>
        <v>a</v>
      </c>
      <c r="B203" s="1" t="s">
        <v>1</v>
      </c>
      <c r="C203" s="7" t="s">
        <v>8</v>
      </c>
      <c r="D203" s="16">
        <v>8000</v>
      </c>
      <c r="E203" s="16">
        <v>0</v>
      </c>
      <c r="F203" s="22">
        <f t="shared" si="181"/>
        <v>8000</v>
      </c>
      <c r="G203" s="22">
        <v>2500</v>
      </c>
      <c r="H203" s="22">
        <v>2000</v>
      </c>
      <c r="I203" s="21">
        <v>2000</v>
      </c>
      <c r="J203" s="22">
        <v>1500</v>
      </c>
      <c r="K203" s="22">
        <f t="shared" si="183"/>
        <v>0</v>
      </c>
      <c r="L203" s="22"/>
      <c r="M203" s="22"/>
      <c r="N203" s="21"/>
      <c r="O203" s="22"/>
      <c r="Q203" s="5" t="s">
        <v>163</v>
      </c>
      <c r="R203" s="33">
        <f t="shared" si="185"/>
        <v>0</v>
      </c>
      <c r="S203" s="36">
        <f t="shared" si="186"/>
        <v>0</v>
      </c>
    </row>
    <row r="204" spans="1:19" ht="19.5" thickTop="1" thickBot="1" x14ac:dyDescent="0.3">
      <c r="A204" s="3" t="str">
        <f t="shared" si="179"/>
        <v>a</v>
      </c>
      <c r="B204" s="1" t="s">
        <v>1</v>
      </c>
      <c r="C204" s="7" t="s">
        <v>9</v>
      </c>
      <c r="D204" s="16">
        <v>1000</v>
      </c>
      <c r="E204" s="16">
        <v>0</v>
      </c>
      <c r="F204" s="22">
        <f t="shared" si="181"/>
        <v>1000</v>
      </c>
      <c r="G204" s="22">
        <v>200</v>
      </c>
      <c r="H204" s="22">
        <v>200</v>
      </c>
      <c r="I204" s="21">
        <v>200</v>
      </c>
      <c r="J204" s="22">
        <v>400</v>
      </c>
      <c r="K204" s="22">
        <f t="shared" si="183"/>
        <v>0</v>
      </c>
      <c r="L204" s="22"/>
      <c r="M204" s="22"/>
      <c r="N204" s="21"/>
      <c r="O204" s="22"/>
      <c r="Q204" s="5" t="s">
        <v>163</v>
      </c>
      <c r="R204" s="33">
        <f t="shared" si="185"/>
        <v>0</v>
      </c>
      <c r="S204" s="36">
        <f t="shared" si="186"/>
        <v>0</v>
      </c>
    </row>
    <row r="205" spans="1:19" ht="19.5" hidden="1" thickTop="1" thickBot="1" x14ac:dyDescent="0.3">
      <c r="A205" s="3" t="str">
        <f t="shared" si="179"/>
        <v>b</v>
      </c>
      <c r="B205" s="1" t="s">
        <v>1</v>
      </c>
      <c r="C205" s="7" t="s">
        <v>10</v>
      </c>
      <c r="D205" s="16">
        <v>0</v>
      </c>
      <c r="E205" s="16">
        <v>0</v>
      </c>
      <c r="F205" s="22">
        <f t="shared" si="181"/>
        <v>0</v>
      </c>
      <c r="G205" s="22"/>
      <c r="H205" s="22"/>
      <c r="I205" s="21"/>
      <c r="J205" s="22"/>
      <c r="K205" s="22">
        <f t="shared" si="183"/>
        <v>0</v>
      </c>
      <c r="L205" s="22"/>
      <c r="M205" s="22"/>
      <c r="N205" s="21"/>
      <c r="O205" s="22"/>
      <c r="Q205" s="5" t="s">
        <v>163</v>
      </c>
      <c r="R205" s="33">
        <f t="shared" si="185"/>
        <v>0</v>
      </c>
      <c r="S205" s="36">
        <f t="shared" si="186"/>
        <v>0</v>
      </c>
    </row>
    <row r="206" spans="1:19" ht="19.5" hidden="1" thickTop="1" thickBot="1" x14ac:dyDescent="0.3">
      <c r="A206" s="3" t="str">
        <f t="shared" si="179"/>
        <v>b</v>
      </c>
      <c r="B206" s="1" t="s">
        <v>1</v>
      </c>
      <c r="C206" s="7" t="s">
        <v>11</v>
      </c>
      <c r="D206" s="16">
        <v>0</v>
      </c>
      <c r="E206" s="16">
        <v>0</v>
      </c>
      <c r="F206" s="22">
        <f t="shared" si="181"/>
        <v>0</v>
      </c>
      <c r="G206" s="22"/>
      <c r="H206" s="22"/>
      <c r="I206" s="21"/>
      <c r="J206" s="22"/>
      <c r="K206" s="22">
        <f t="shared" si="183"/>
        <v>0</v>
      </c>
      <c r="L206" s="22"/>
      <c r="M206" s="22"/>
      <c r="N206" s="21"/>
      <c r="O206" s="22"/>
      <c r="Q206" s="5" t="s">
        <v>163</v>
      </c>
      <c r="R206" s="33">
        <f t="shared" si="185"/>
        <v>0</v>
      </c>
      <c r="S206" s="36">
        <f t="shared" si="186"/>
        <v>0</v>
      </c>
    </row>
    <row r="207" spans="1:19" ht="19.5" hidden="1" thickTop="1" thickBot="1" x14ac:dyDescent="0.3">
      <c r="A207" s="3" t="str">
        <f t="shared" si="179"/>
        <v>b</v>
      </c>
      <c r="B207" s="1" t="s">
        <v>1</v>
      </c>
      <c r="C207" s="7" t="s">
        <v>12</v>
      </c>
      <c r="D207" s="16">
        <v>0</v>
      </c>
      <c r="E207" s="16">
        <v>0</v>
      </c>
      <c r="F207" s="22">
        <f t="shared" si="181"/>
        <v>0</v>
      </c>
      <c r="G207" s="22"/>
      <c r="H207" s="22"/>
      <c r="I207" s="21"/>
      <c r="J207" s="22"/>
      <c r="K207" s="22">
        <f t="shared" si="183"/>
        <v>0</v>
      </c>
      <c r="L207" s="22"/>
      <c r="M207" s="22"/>
      <c r="N207" s="21"/>
      <c r="O207" s="22"/>
      <c r="Q207" s="5" t="s">
        <v>163</v>
      </c>
      <c r="R207" s="33">
        <f t="shared" si="185"/>
        <v>0</v>
      </c>
      <c r="S207" s="36">
        <f t="shared" si="186"/>
        <v>0</v>
      </c>
    </row>
    <row r="208" spans="1:19" ht="61.5" thickTop="1" thickBot="1" x14ac:dyDescent="0.3">
      <c r="A208" s="3" t="str">
        <f t="shared" si="179"/>
        <v>a</v>
      </c>
      <c r="B208" s="8" t="s">
        <v>50</v>
      </c>
      <c r="C208" s="9" t="s">
        <v>51</v>
      </c>
      <c r="D208" s="14">
        <f t="shared" ref="D208:E208" si="187">D209+D217+D218+D219</f>
        <v>27000</v>
      </c>
      <c r="E208" s="14">
        <f t="shared" si="187"/>
        <v>0</v>
      </c>
      <c r="F208" s="19">
        <f t="shared" si="181"/>
        <v>27000</v>
      </c>
      <c r="G208" s="19">
        <f t="shared" ref="G208:J208" si="188">G209+G217+G218+G219</f>
        <v>8700</v>
      </c>
      <c r="H208" s="19">
        <f t="shared" si="188"/>
        <v>6200</v>
      </c>
      <c r="I208" s="19">
        <f t="shared" si="188"/>
        <v>5200</v>
      </c>
      <c r="J208" s="19">
        <f t="shared" si="188"/>
        <v>6900</v>
      </c>
      <c r="K208" s="19">
        <f t="shared" si="183"/>
        <v>0</v>
      </c>
      <c r="L208" s="19">
        <f t="shared" ref="L208:O208" si="189">L209+L217+L218+L219</f>
        <v>0</v>
      </c>
      <c r="M208" s="19">
        <f t="shared" si="189"/>
        <v>0</v>
      </c>
      <c r="N208" s="19">
        <f t="shared" si="189"/>
        <v>0</v>
      </c>
      <c r="O208" s="19">
        <f t="shared" si="189"/>
        <v>0</v>
      </c>
      <c r="P208" s="5" t="s">
        <v>159</v>
      </c>
      <c r="Q208" s="5" t="s">
        <v>163</v>
      </c>
      <c r="R208" s="33">
        <f t="shared" si="185"/>
        <v>0</v>
      </c>
      <c r="S208" s="36">
        <f t="shared" si="186"/>
        <v>0</v>
      </c>
    </row>
    <row r="209" spans="1:19" ht="19.5" thickTop="1" thickBot="1" x14ac:dyDescent="0.3">
      <c r="A209" s="3" t="str">
        <f t="shared" si="179"/>
        <v>a</v>
      </c>
      <c r="B209" s="1" t="s">
        <v>1</v>
      </c>
      <c r="C209" s="7" t="s">
        <v>2</v>
      </c>
      <c r="D209" s="15">
        <f t="shared" ref="D209:E209" si="190">D210+D211+D212+D213+D214+D215+D216</f>
        <v>27000</v>
      </c>
      <c r="E209" s="15">
        <f t="shared" si="190"/>
        <v>0</v>
      </c>
      <c r="F209" s="20">
        <f t="shared" si="181"/>
        <v>27000</v>
      </c>
      <c r="G209" s="20">
        <f t="shared" ref="G209:J209" si="191">G210+G211+G212+G213+G214+G215+G216</f>
        <v>8700</v>
      </c>
      <c r="H209" s="20">
        <f t="shared" si="191"/>
        <v>6200</v>
      </c>
      <c r="I209" s="20">
        <f t="shared" si="191"/>
        <v>5200</v>
      </c>
      <c r="J209" s="20">
        <f t="shared" si="191"/>
        <v>6900</v>
      </c>
      <c r="K209" s="20">
        <f t="shared" si="183"/>
        <v>0</v>
      </c>
      <c r="L209" s="20">
        <f t="shared" ref="L209:O209" si="192">L210+L211+L212+L213+L214+L215+L216</f>
        <v>0</v>
      </c>
      <c r="M209" s="20">
        <f t="shared" si="192"/>
        <v>0</v>
      </c>
      <c r="N209" s="20">
        <f t="shared" si="192"/>
        <v>0</v>
      </c>
      <c r="O209" s="20">
        <f t="shared" si="192"/>
        <v>0</v>
      </c>
      <c r="P209" s="5" t="s">
        <v>159</v>
      </c>
      <c r="Q209" s="5" t="s">
        <v>163</v>
      </c>
      <c r="R209" s="33">
        <f t="shared" si="185"/>
        <v>0</v>
      </c>
      <c r="S209" s="36">
        <f t="shared" si="186"/>
        <v>0</v>
      </c>
    </row>
    <row r="210" spans="1:19" ht="19.5" hidden="1" thickTop="1" thickBot="1" x14ac:dyDescent="0.3">
      <c r="A210" s="3" t="str">
        <f t="shared" si="179"/>
        <v>b</v>
      </c>
      <c r="B210" s="1" t="s">
        <v>1</v>
      </c>
      <c r="C210" s="7" t="s">
        <v>3</v>
      </c>
      <c r="D210" s="16">
        <v>0</v>
      </c>
      <c r="E210" s="16">
        <v>0</v>
      </c>
      <c r="F210" s="22">
        <f t="shared" si="181"/>
        <v>0</v>
      </c>
      <c r="G210" s="22"/>
      <c r="H210" s="22"/>
      <c r="I210" s="22"/>
      <c r="J210" s="22"/>
      <c r="K210" s="22">
        <f t="shared" si="183"/>
        <v>0</v>
      </c>
      <c r="L210" s="22"/>
      <c r="M210" s="22"/>
      <c r="N210" s="22"/>
      <c r="O210" s="22"/>
      <c r="Q210" s="5" t="s">
        <v>163</v>
      </c>
      <c r="R210" s="33">
        <f t="shared" si="185"/>
        <v>0</v>
      </c>
      <c r="S210" s="36">
        <f t="shared" si="186"/>
        <v>0</v>
      </c>
    </row>
    <row r="211" spans="1:19" ht="19.5" thickTop="1" thickBot="1" x14ac:dyDescent="0.3">
      <c r="A211" s="3" t="str">
        <f t="shared" si="179"/>
        <v>a</v>
      </c>
      <c r="B211" s="1" t="s">
        <v>1</v>
      </c>
      <c r="C211" s="7" t="s">
        <v>4</v>
      </c>
      <c r="D211" s="16">
        <v>21000</v>
      </c>
      <c r="E211" s="16">
        <v>0</v>
      </c>
      <c r="F211" s="22">
        <f t="shared" si="181"/>
        <v>21000</v>
      </c>
      <c r="G211" s="22">
        <v>7000</v>
      </c>
      <c r="H211" s="22">
        <v>5000</v>
      </c>
      <c r="I211" s="21">
        <v>4000</v>
      </c>
      <c r="J211" s="22">
        <v>5000</v>
      </c>
      <c r="K211" s="22">
        <f t="shared" si="183"/>
        <v>0</v>
      </c>
      <c r="L211" s="22"/>
      <c r="M211" s="22"/>
      <c r="N211" s="21"/>
      <c r="O211" s="22"/>
      <c r="Q211" s="5" t="s">
        <v>163</v>
      </c>
      <c r="R211" s="33">
        <f t="shared" si="185"/>
        <v>0</v>
      </c>
      <c r="S211" s="36">
        <f t="shared" si="186"/>
        <v>0</v>
      </c>
    </row>
    <row r="212" spans="1:19" ht="19.5" hidden="1" thickTop="1" thickBot="1" x14ac:dyDescent="0.3">
      <c r="A212" s="3" t="str">
        <f t="shared" si="179"/>
        <v>b</v>
      </c>
      <c r="B212" s="1" t="s">
        <v>1</v>
      </c>
      <c r="C212" s="7" t="s">
        <v>5</v>
      </c>
      <c r="D212" s="16">
        <v>0</v>
      </c>
      <c r="E212" s="16">
        <v>0</v>
      </c>
      <c r="F212" s="22">
        <f t="shared" si="181"/>
        <v>0</v>
      </c>
      <c r="G212" s="22"/>
      <c r="H212" s="22"/>
      <c r="I212" s="21"/>
      <c r="J212" s="22"/>
      <c r="K212" s="22">
        <f t="shared" si="183"/>
        <v>0</v>
      </c>
      <c r="L212" s="22"/>
      <c r="M212" s="22"/>
      <c r="N212" s="21"/>
      <c r="O212" s="22"/>
      <c r="Q212" s="5" t="s">
        <v>163</v>
      </c>
      <c r="R212" s="33">
        <f t="shared" si="185"/>
        <v>0</v>
      </c>
      <c r="S212" s="36">
        <f t="shared" si="186"/>
        <v>0</v>
      </c>
    </row>
    <row r="213" spans="1:19" ht="19.5" hidden="1" thickTop="1" thickBot="1" x14ac:dyDescent="0.3">
      <c r="A213" s="3" t="str">
        <f t="shared" si="179"/>
        <v>b</v>
      </c>
      <c r="B213" s="1" t="s">
        <v>1</v>
      </c>
      <c r="C213" s="7" t="s">
        <v>6</v>
      </c>
      <c r="D213" s="16">
        <v>0</v>
      </c>
      <c r="E213" s="16">
        <v>0</v>
      </c>
      <c r="F213" s="22">
        <f t="shared" si="181"/>
        <v>0</v>
      </c>
      <c r="G213" s="22"/>
      <c r="H213" s="22"/>
      <c r="I213" s="21"/>
      <c r="J213" s="22"/>
      <c r="K213" s="22">
        <f t="shared" si="183"/>
        <v>0</v>
      </c>
      <c r="L213" s="22"/>
      <c r="M213" s="22"/>
      <c r="N213" s="21"/>
      <c r="O213" s="22"/>
      <c r="Q213" s="5" t="s">
        <v>163</v>
      </c>
      <c r="R213" s="33">
        <f t="shared" si="185"/>
        <v>0</v>
      </c>
      <c r="S213" s="36">
        <f t="shared" si="186"/>
        <v>0</v>
      </c>
    </row>
    <row r="214" spans="1:19" ht="19.5" hidden="1" thickTop="1" thickBot="1" x14ac:dyDescent="0.3">
      <c r="A214" s="3" t="str">
        <f t="shared" si="179"/>
        <v>b</v>
      </c>
      <c r="B214" s="1" t="s">
        <v>1</v>
      </c>
      <c r="C214" s="7" t="s">
        <v>7</v>
      </c>
      <c r="D214" s="16">
        <v>0</v>
      </c>
      <c r="E214" s="16">
        <v>0</v>
      </c>
      <c r="F214" s="22">
        <f t="shared" si="181"/>
        <v>0</v>
      </c>
      <c r="G214" s="22"/>
      <c r="H214" s="22"/>
      <c r="I214" s="21"/>
      <c r="J214" s="22"/>
      <c r="K214" s="22">
        <f t="shared" si="183"/>
        <v>0</v>
      </c>
      <c r="L214" s="22"/>
      <c r="M214" s="22"/>
      <c r="N214" s="21"/>
      <c r="O214" s="22"/>
      <c r="Q214" s="5" t="s">
        <v>163</v>
      </c>
      <c r="R214" s="33">
        <f t="shared" si="185"/>
        <v>0</v>
      </c>
      <c r="S214" s="36">
        <f t="shared" si="186"/>
        <v>0</v>
      </c>
    </row>
    <row r="215" spans="1:19" ht="19.5" thickTop="1" thickBot="1" x14ac:dyDescent="0.3">
      <c r="A215" s="3" t="str">
        <f t="shared" si="179"/>
        <v>a</v>
      </c>
      <c r="B215" s="1" t="s">
        <v>1</v>
      </c>
      <c r="C215" s="7" t="s">
        <v>8</v>
      </c>
      <c r="D215" s="16">
        <v>5000</v>
      </c>
      <c r="E215" s="16">
        <v>0</v>
      </c>
      <c r="F215" s="22">
        <f t="shared" si="181"/>
        <v>5000</v>
      </c>
      <c r="G215" s="22">
        <v>1500</v>
      </c>
      <c r="H215" s="22">
        <v>1000</v>
      </c>
      <c r="I215" s="21">
        <v>1000</v>
      </c>
      <c r="J215" s="22">
        <v>1500</v>
      </c>
      <c r="K215" s="22">
        <f t="shared" si="183"/>
        <v>0</v>
      </c>
      <c r="L215" s="22"/>
      <c r="M215" s="22"/>
      <c r="N215" s="21"/>
      <c r="O215" s="22"/>
      <c r="Q215" s="5" t="s">
        <v>163</v>
      </c>
      <c r="R215" s="33">
        <f t="shared" si="185"/>
        <v>0</v>
      </c>
      <c r="S215" s="36">
        <f t="shared" si="186"/>
        <v>0</v>
      </c>
    </row>
    <row r="216" spans="1:19" ht="19.5" thickTop="1" thickBot="1" x14ac:dyDescent="0.3">
      <c r="A216" s="3" t="str">
        <f t="shared" si="179"/>
        <v>a</v>
      </c>
      <c r="B216" s="1" t="s">
        <v>1</v>
      </c>
      <c r="C216" s="7" t="s">
        <v>9</v>
      </c>
      <c r="D216" s="16">
        <v>1000</v>
      </c>
      <c r="E216" s="16">
        <v>0</v>
      </c>
      <c r="F216" s="22">
        <f t="shared" si="181"/>
        <v>1000</v>
      </c>
      <c r="G216" s="22">
        <v>200</v>
      </c>
      <c r="H216" s="22">
        <v>200</v>
      </c>
      <c r="I216" s="21">
        <v>200</v>
      </c>
      <c r="J216" s="22">
        <v>400</v>
      </c>
      <c r="K216" s="22">
        <f t="shared" si="183"/>
        <v>0</v>
      </c>
      <c r="L216" s="22"/>
      <c r="M216" s="22"/>
      <c r="N216" s="21"/>
      <c r="O216" s="22"/>
      <c r="Q216" s="5" t="s">
        <v>163</v>
      </c>
      <c r="R216" s="33">
        <f t="shared" si="185"/>
        <v>0</v>
      </c>
      <c r="S216" s="36">
        <f t="shared" si="186"/>
        <v>0</v>
      </c>
    </row>
    <row r="217" spans="1:19" ht="19.5" hidden="1" thickTop="1" thickBot="1" x14ac:dyDescent="0.3">
      <c r="A217" s="3" t="str">
        <f t="shared" si="179"/>
        <v>b</v>
      </c>
      <c r="B217" s="1" t="s">
        <v>1</v>
      </c>
      <c r="C217" s="7" t="s">
        <v>10</v>
      </c>
      <c r="D217" s="16">
        <v>0</v>
      </c>
      <c r="E217" s="16">
        <v>0</v>
      </c>
      <c r="F217" s="22">
        <f t="shared" si="181"/>
        <v>0</v>
      </c>
      <c r="G217" s="22"/>
      <c r="H217" s="22"/>
      <c r="I217" s="21"/>
      <c r="J217" s="22"/>
      <c r="K217" s="22">
        <f t="shared" si="183"/>
        <v>0</v>
      </c>
      <c r="L217" s="22"/>
      <c r="M217" s="22"/>
      <c r="N217" s="21"/>
      <c r="O217" s="22"/>
      <c r="Q217" s="5" t="s">
        <v>163</v>
      </c>
      <c r="R217" s="33">
        <f t="shared" si="185"/>
        <v>0</v>
      </c>
      <c r="S217" s="36">
        <f t="shared" si="186"/>
        <v>0</v>
      </c>
    </row>
    <row r="218" spans="1:19" ht="19.5" hidden="1" thickTop="1" thickBot="1" x14ac:dyDescent="0.3">
      <c r="A218" s="3" t="str">
        <f t="shared" si="179"/>
        <v>b</v>
      </c>
      <c r="B218" s="1" t="s">
        <v>1</v>
      </c>
      <c r="C218" s="7" t="s">
        <v>11</v>
      </c>
      <c r="D218" s="16">
        <v>0</v>
      </c>
      <c r="E218" s="16">
        <v>0</v>
      </c>
      <c r="F218" s="22">
        <f t="shared" si="181"/>
        <v>0</v>
      </c>
      <c r="G218" s="22"/>
      <c r="H218" s="22"/>
      <c r="I218" s="21"/>
      <c r="J218" s="22"/>
      <c r="K218" s="22">
        <f t="shared" si="183"/>
        <v>0</v>
      </c>
      <c r="L218" s="22"/>
      <c r="M218" s="22"/>
      <c r="N218" s="21"/>
      <c r="O218" s="22"/>
      <c r="Q218" s="5" t="s">
        <v>163</v>
      </c>
      <c r="R218" s="33">
        <f t="shared" si="185"/>
        <v>0</v>
      </c>
      <c r="S218" s="36">
        <f t="shared" si="186"/>
        <v>0</v>
      </c>
    </row>
    <row r="219" spans="1:19" ht="19.5" hidden="1" thickTop="1" thickBot="1" x14ac:dyDescent="0.3">
      <c r="A219" s="3" t="str">
        <f t="shared" si="179"/>
        <v>b</v>
      </c>
      <c r="B219" s="1" t="s">
        <v>1</v>
      </c>
      <c r="C219" s="7" t="s">
        <v>12</v>
      </c>
      <c r="D219" s="16">
        <v>0</v>
      </c>
      <c r="E219" s="16">
        <v>0</v>
      </c>
      <c r="F219" s="22">
        <f t="shared" si="181"/>
        <v>0</v>
      </c>
      <c r="G219" s="22"/>
      <c r="H219" s="22"/>
      <c r="I219" s="21"/>
      <c r="J219" s="22"/>
      <c r="K219" s="22">
        <f t="shared" si="183"/>
        <v>0</v>
      </c>
      <c r="L219" s="22"/>
      <c r="M219" s="22"/>
      <c r="N219" s="21"/>
      <c r="O219" s="22"/>
      <c r="Q219" s="5" t="s">
        <v>163</v>
      </c>
      <c r="R219" s="33">
        <f t="shared" si="185"/>
        <v>0</v>
      </c>
      <c r="S219" s="36">
        <f t="shared" si="186"/>
        <v>0</v>
      </c>
    </row>
    <row r="220" spans="1:19" ht="76.5" thickTop="1" thickBot="1" x14ac:dyDescent="0.3">
      <c r="A220" s="3" t="str">
        <f t="shared" si="179"/>
        <v>a</v>
      </c>
      <c r="B220" s="8" t="s">
        <v>52</v>
      </c>
      <c r="C220" s="9" t="s">
        <v>53</v>
      </c>
      <c r="D220" s="14">
        <f t="shared" ref="D220:E220" si="193">D221+D229+D230+D231</f>
        <v>18000</v>
      </c>
      <c r="E220" s="14">
        <f t="shared" si="193"/>
        <v>0</v>
      </c>
      <c r="F220" s="19">
        <f t="shared" si="181"/>
        <v>18000</v>
      </c>
      <c r="G220" s="19">
        <f t="shared" ref="G220:J220" si="194">G221+G229+G230+G231</f>
        <v>5700</v>
      </c>
      <c r="H220" s="19">
        <f t="shared" si="194"/>
        <v>3500</v>
      </c>
      <c r="I220" s="19">
        <f t="shared" si="194"/>
        <v>3500</v>
      </c>
      <c r="J220" s="19">
        <f t="shared" si="194"/>
        <v>5300</v>
      </c>
      <c r="K220" s="19">
        <f t="shared" si="183"/>
        <v>0</v>
      </c>
      <c r="L220" s="19">
        <f t="shared" ref="L220:O220" si="195">L221+L229+L230+L231</f>
        <v>0</v>
      </c>
      <c r="M220" s="19">
        <f t="shared" si="195"/>
        <v>0</v>
      </c>
      <c r="N220" s="19">
        <f t="shared" si="195"/>
        <v>0</v>
      </c>
      <c r="O220" s="19">
        <f t="shared" si="195"/>
        <v>0</v>
      </c>
      <c r="P220" s="5" t="s">
        <v>159</v>
      </c>
      <c r="Q220" s="5" t="s">
        <v>163</v>
      </c>
      <c r="R220" s="33">
        <f t="shared" si="185"/>
        <v>0</v>
      </c>
      <c r="S220" s="36">
        <f t="shared" si="186"/>
        <v>0</v>
      </c>
    </row>
    <row r="221" spans="1:19" ht="19.5" thickTop="1" thickBot="1" x14ac:dyDescent="0.3">
      <c r="A221" s="3" t="str">
        <f t="shared" si="179"/>
        <v>a</v>
      </c>
      <c r="B221" s="1" t="s">
        <v>1</v>
      </c>
      <c r="C221" s="7" t="s">
        <v>2</v>
      </c>
      <c r="D221" s="15">
        <f t="shared" ref="D221:E221" si="196">D222+D223+D224+D225+D226+D227+D228</f>
        <v>18000</v>
      </c>
      <c r="E221" s="15">
        <f t="shared" si="196"/>
        <v>0</v>
      </c>
      <c r="F221" s="20">
        <f t="shared" si="181"/>
        <v>18000</v>
      </c>
      <c r="G221" s="20">
        <f t="shared" ref="G221:J221" si="197">G222+G223+G224+G225+G226+G227+G228</f>
        <v>5700</v>
      </c>
      <c r="H221" s="20">
        <f t="shared" si="197"/>
        <v>3500</v>
      </c>
      <c r="I221" s="20">
        <f t="shared" si="197"/>
        <v>3500</v>
      </c>
      <c r="J221" s="20">
        <f t="shared" si="197"/>
        <v>5300</v>
      </c>
      <c r="K221" s="20">
        <f t="shared" si="183"/>
        <v>0</v>
      </c>
      <c r="L221" s="20">
        <f t="shared" ref="L221:O221" si="198">L222+L223+L224+L225+L226+L227+L228</f>
        <v>0</v>
      </c>
      <c r="M221" s="20">
        <f t="shared" si="198"/>
        <v>0</v>
      </c>
      <c r="N221" s="20">
        <f t="shared" si="198"/>
        <v>0</v>
      </c>
      <c r="O221" s="20">
        <f t="shared" si="198"/>
        <v>0</v>
      </c>
      <c r="P221" s="5" t="s">
        <v>159</v>
      </c>
      <c r="Q221" s="5" t="s">
        <v>163</v>
      </c>
      <c r="R221" s="33">
        <f t="shared" si="185"/>
        <v>0</v>
      </c>
      <c r="S221" s="36">
        <f t="shared" si="186"/>
        <v>0</v>
      </c>
    </row>
    <row r="222" spans="1:19" ht="19.5" hidden="1" thickTop="1" thickBot="1" x14ac:dyDescent="0.3">
      <c r="A222" s="3" t="str">
        <f t="shared" si="179"/>
        <v>b</v>
      </c>
      <c r="B222" s="1" t="s">
        <v>1</v>
      </c>
      <c r="C222" s="7" t="s">
        <v>3</v>
      </c>
      <c r="D222" s="16">
        <v>0</v>
      </c>
      <c r="E222" s="16">
        <v>0</v>
      </c>
      <c r="F222" s="22">
        <f t="shared" si="181"/>
        <v>0</v>
      </c>
      <c r="G222" s="22"/>
      <c r="H222" s="22"/>
      <c r="I222" s="22"/>
      <c r="J222" s="22"/>
      <c r="K222" s="22">
        <f t="shared" si="183"/>
        <v>0</v>
      </c>
      <c r="L222" s="22"/>
      <c r="M222" s="22"/>
      <c r="N222" s="22"/>
      <c r="O222" s="22"/>
      <c r="Q222" s="5" t="s">
        <v>163</v>
      </c>
      <c r="R222" s="33">
        <f t="shared" si="185"/>
        <v>0</v>
      </c>
      <c r="S222" s="36">
        <f t="shared" si="186"/>
        <v>0</v>
      </c>
    </row>
    <row r="223" spans="1:19" ht="19.5" thickTop="1" thickBot="1" x14ac:dyDescent="0.3">
      <c r="A223" s="3" t="str">
        <f t="shared" si="179"/>
        <v>a</v>
      </c>
      <c r="B223" s="1" t="s">
        <v>1</v>
      </c>
      <c r="C223" s="7" t="s">
        <v>4</v>
      </c>
      <c r="D223" s="16">
        <v>16000</v>
      </c>
      <c r="E223" s="16">
        <v>0</v>
      </c>
      <c r="F223" s="22">
        <f t="shared" si="181"/>
        <v>16000</v>
      </c>
      <c r="G223" s="22">
        <v>5000</v>
      </c>
      <c r="H223" s="22">
        <v>3000</v>
      </c>
      <c r="I223" s="21">
        <v>3000</v>
      </c>
      <c r="J223" s="22">
        <v>5000</v>
      </c>
      <c r="K223" s="22">
        <f t="shared" si="183"/>
        <v>0</v>
      </c>
      <c r="L223" s="22"/>
      <c r="M223" s="22"/>
      <c r="N223" s="21"/>
      <c r="O223" s="22"/>
      <c r="Q223" s="5" t="s">
        <v>163</v>
      </c>
      <c r="R223" s="33">
        <f t="shared" si="185"/>
        <v>0</v>
      </c>
      <c r="S223" s="36">
        <f t="shared" si="186"/>
        <v>0</v>
      </c>
    </row>
    <row r="224" spans="1:19" ht="19.5" hidden="1" thickTop="1" thickBot="1" x14ac:dyDescent="0.3">
      <c r="A224" s="3" t="str">
        <f t="shared" si="179"/>
        <v>b</v>
      </c>
      <c r="B224" s="1" t="s">
        <v>1</v>
      </c>
      <c r="C224" s="7" t="s">
        <v>5</v>
      </c>
      <c r="D224" s="16">
        <v>0</v>
      </c>
      <c r="E224" s="16">
        <v>0</v>
      </c>
      <c r="F224" s="22">
        <f t="shared" si="181"/>
        <v>0</v>
      </c>
      <c r="G224" s="22"/>
      <c r="H224" s="22"/>
      <c r="I224" s="21"/>
      <c r="J224" s="22"/>
      <c r="K224" s="22">
        <f t="shared" si="183"/>
        <v>0</v>
      </c>
      <c r="L224" s="22"/>
      <c r="M224" s="22"/>
      <c r="N224" s="21"/>
      <c r="O224" s="22"/>
      <c r="Q224" s="5" t="s">
        <v>163</v>
      </c>
      <c r="R224" s="33">
        <f t="shared" si="185"/>
        <v>0</v>
      </c>
      <c r="S224" s="36">
        <f t="shared" si="186"/>
        <v>0</v>
      </c>
    </row>
    <row r="225" spans="1:19" ht="19.5" hidden="1" thickTop="1" thickBot="1" x14ac:dyDescent="0.3">
      <c r="A225" s="3" t="str">
        <f t="shared" si="179"/>
        <v>b</v>
      </c>
      <c r="B225" s="1" t="s">
        <v>1</v>
      </c>
      <c r="C225" s="7" t="s">
        <v>6</v>
      </c>
      <c r="D225" s="16">
        <v>0</v>
      </c>
      <c r="E225" s="16">
        <v>0</v>
      </c>
      <c r="F225" s="22">
        <f t="shared" si="181"/>
        <v>0</v>
      </c>
      <c r="G225" s="22"/>
      <c r="H225" s="22"/>
      <c r="I225" s="21"/>
      <c r="J225" s="22"/>
      <c r="K225" s="22">
        <f t="shared" si="183"/>
        <v>0</v>
      </c>
      <c r="L225" s="22"/>
      <c r="M225" s="22"/>
      <c r="N225" s="21"/>
      <c r="O225" s="22"/>
      <c r="Q225" s="5" t="s">
        <v>163</v>
      </c>
      <c r="R225" s="33">
        <f t="shared" si="185"/>
        <v>0</v>
      </c>
      <c r="S225" s="36">
        <f t="shared" si="186"/>
        <v>0</v>
      </c>
    </row>
    <row r="226" spans="1:19" ht="19.5" hidden="1" thickTop="1" thickBot="1" x14ac:dyDescent="0.3">
      <c r="A226" s="3" t="str">
        <f t="shared" si="179"/>
        <v>b</v>
      </c>
      <c r="B226" s="1" t="s">
        <v>1</v>
      </c>
      <c r="C226" s="7" t="s">
        <v>7</v>
      </c>
      <c r="D226" s="16">
        <v>0</v>
      </c>
      <c r="E226" s="16">
        <v>0</v>
      </c>
      <c r="F226" s="22">
        <f t="shared" si="181"/>
        <v>0</v>
      </c>
      <c r="G226" s="22"/>
      <c r="H226" s="22"/>
      <c r="I226" s="21"/>
      <c r="J226" s="22"/>
      <c r="K226" s="22">
        <f t="shared" si="183"/>
        <v>0</v>
      </c>
      <c r="L226" s="22"/>
      <c r="M226" s="22"/>
      <c r="N226" s="21"/>
      <c r="O226" s="22"/>
      <c r="Q226" s="5" t="s">
        <v>163</v>
      </c>
      <c r="R226" s="33">
        <f t="shared" si="185"/>
        <v>0</v>
      </c>
      <c r="S226" s="36">
        <f t="shared" si="186"/>
        <v>0</v>
      </c>
    </row>
    <row r="227" spans="1:19" ht="19.5" thickTop="1" thickBot="1" x14ac:dyDescent="0.3">
      <c r="A227" s="3" t="str">
        <f t="shared" si="179"/>
        <v>a</v>
      </c>
      <c r="B227" s="1" t="s">
        <v>1</v>
      </c>
      <c r="C227" s="7" t="s">
        <v>8</v>
      </c>
      <c r="D227" s="16">
        <v>2000</v>
      </c>
      <c r="E227" s="16">
        <v>0</v>
      </c>
      <c r="F227" s="22">
        <f t="shared" si="181"/>
        <v>2000</v>
      </c>
      <c r="G227" s="22">
        <v>700</v>
      </c>
      <c r="H227" s="22">
        <v>500</v>
      </c>
      <c r="I227" s="21">
        <v>500</v>
      </c>
      <c r="J227" s="22">
        <v>300</v>
      </c>
      <c r="K227" s="22">
        <f t="shared" si="183"/>
        <v>0</v>
      </c>
      <c r="L227" s="22"/>
      <c r="M227" s="22"/>
      <c r="N227" s="21"/>
      <c r="O227" s="22"/>
      <c r="Q227" s="5" t="s">
        <v>163</v>
      </c>
      <c r="R227" s="33">
        <f t="shared" si="185"/>
        <v>0</v>
      </c>
      <c r="S227" s="36">
        <f t="shared" si="186"/>
        <v>0</v>
      </c>
    </row>
    <row r="228" spans="1:19" ht="19.5" hidden="1" thickTop="1" thickBot="1" x14ac:dyDescent="0.3">
      <c r="A228" s="3" t="str">
        <f t="shared" si="179"/>
        <v>b</v>
      </c>
      <c r="B228" s="1" t="s">
        <v>1</v>
      </c>
      <c r="C228" s="7" t="s">
        <v>9</v>
      </c>
      <c r="D228" s="16">
        <v>0</v>
      </c>
      <c r="E228" s="16">
        <v>0</v>
      </c>
      <c r="F228" s="22">
        <f t="shared" si="181"/>
        <v>0</v>
      </c>
      <c r="G228" s="22"/>
      <c r="H228" s="22"/>
      <c r="I228" s="21"/>
      <c r="J228" s="22"/>
      <c r="K228" s="22">
        <f t="shared" si="183"/>
        <v>0</v>
      </c>
      <c r="L228" s="22"/>
      <c r="M228" s="22"/>
      <c r="N228" s="21"/>
      <c r="O228" s="22"/>
      <c r="Q228" s="5" t="s">
        <v>163</v>
      </c>
      <c r="R228" s="33">
        <f t="shared" si="185"/>
        <v>0</v>
      </c>
      <c r="S228" s="36">
        <f t="shared" si="186"/>
        <v>0</v>
      </c>
    </row>
    <row r="229" spans="1:19" ht="19.5" hidden="1" thickTop="1" thickBot="1" x14ac:dyDescent="0.3">
      <c r="A229" s="3" t="str">
        <f t="shared" si="179"/>
        <v>b</v>
      </c>
      <c r="B229" s="1" t="s">
        <v>1</v>
      </c>
      <c r="C229" s="7" t="s">
        <v>10</v>
      </c>
      <c r="D229" s="16">
        <v>0</v>
      </c>
      <c r="E229" s="16">
        <v>0</v>
      </c>
      <c r="F229" s="22">
        <f t="shared" si="181"/>
        <v>0</v>
      </c>
      <c r="G229" s="22"/>
      <c r="H229" s="22"/>
      <c r="I229" s="21"/>
      <c r="J229" s="22"/>
      <c r="K229" s="22">
        <f t="shared" si="183"/>
        <v>0</v>
      </c>
      <c r="L229" s="22"/>
      <c r="M229" s="22"/>
      <c r="N229" s="21"/>
      <c r="O229" s="22"/>
      <c r="Q229" s="5" t="s">
        <v>163</v>
      </c>
      <c r="R229" s="33">
        <f t="shared" si="185"/>
        <v>0</v>
      </c>
      <c r="S229" s="36">
        <f t="shared" si="186"/>
        <v>0</v>
      </c>
    </row>
    <row r="230" spans="1:19" ht="19.5" hidden="1" thickTop="1" thickBot="1" x14ac:dyDescent="0.3">
      <c r="A230" s="3" t="str">
        <f t="shared" si="179"/>
        <v>b</v>
      </c>
      <c r="B230" s="1" t="s">
        <v>1</v>
      </c>
      <c r="C230" s="7" t="s">
        <v>11</v>
      </c>
      <c r="D230" s="16">
        <v>0</v>
      </c>
      <c r="E230" s="16">
        <v>0</v>
      </c>
      <c r="F230" s="22">
        <f t="shared" si="181"/>
        <v>0</v>
      </c>
      <c r="G230" s="22"/>
      <c r="H230" s="22"/>
      <c r="I230" s="21"/>
      <c r="J230" s="22"/>
      <c r="K230" s="22">
        <f t="shared" si="183"/>
        <v>0</v>
      </c>
      <c r="L230" s="22"/>
      <c r="M230" s="22"/>
      <c r="N230" s="21"/>
      <c r="O230" s="22"/>
      <c r="Q230" s="5" t="s">
        <v>163</v>
      </c>
      <c r="R230" s="33">
        <f t="shared" si="185"/>
        <v>0</v>
      </c>
      <c r="S230" s="36">
        <f t="shared" si="186"/>
        <v>0</v>
      </c>
    </row>
    <row r="231" spans="1:19" ht="19.5" hidden="1" thickTop="1" thickBot="1" x14ac:dyDescent="0.3">
      <c r="A231" s="3" t="str">
        <f t="shared" si="179"/>
        <v>b</v>
      </c>
      <c r="B231" s="1" t="s">
        <v>1</v>
      </c>
      <c r="C231" s="7" t="s">
        <v>12</v>
      </c>
      <c r="D231" s="16">
        <v>0</v>
      </c>
      <c r="E231" s="16">
        <v>0</v>
      </c>
      <c r="F231" s="22">
        <f t="shared" si="181"/>
        <v>0</v>
      </c>
      <c r="G231" s="22"/>
      <c r="H231" s="22"/>
      <c r="I231" s="21"/>
      <c r="J231" s="22"/>
      <c r="K231" s="22">
        <f t="shared" si="183"/>
        <v>0</v>
      </c>
      <c r="L231" s="22"/>
      <c r="M231" s="22"/>
      <c r="N231" s="21"/>
      <c r="O231" s="22"/>
      <c r="Q231" s="5" t="s">
        <v>163</v>
      </c>
      <c r="R231" s="33">
        <f t="shared" si="185"/>
        <v>0</v>
      </c>
      <c r="S231" s="36">
        <f t="shared" si="186"/>
        <v>0</v>
      </c>
    </row>
    <row r="232" spans="1:19" ht="46.5" thickTop="1" thickBot="1" x14ac:dyDescent="0.3">
      <c r="A232" s="3" t="str">
        <f t="shared" si="179"/>
        <v>a</v>
      </c>
      <c r="B232" s="8" t="s">
        <v>54</v>
      </c>
      <c r="C232" s="9" t="s">
        <v>55</v>
      </c>
      <c r="D232" s="14">
        <f t="shared" ref="D232:E232" si="199">D233+D241+D242+D243</f>
        <v>41000</v>
      </c>
      <c r="E232" s="14">
        <f t="shared" si="199"/>
        <v>0</v>
      </c>
      <c r="F232" s="19">
        <f t="shared" si="181"/>
        <v>41000</v>
      </c>
      <c r="G232" s="19">
        <f t="shared" ref="G232:J232" si="200">G233+G241+G242+G243</f>
        <v>11700</v>
      </c>
      <c r="H232" s="19">
        <f t="shared" si="200"/>
        <v>9700</v>
      </c>
      <c r="I232" s="19">
        <f t="shared" si="200"/>
        <v>9200</v>
      </c>
      <c r="J232" s="19">
        <f t="shared" si="200"/>
        <v>10400</v>
      </c>
      <c r="K232" s="19">
        <f t="shared" si="183"/>
        <v>0</v>
      </c>
      <c r="L232" s="19">
        <f t="shared" ref="L232:O232" si="201">L233+L241+L242+L243</f>
        <v>0</v>
      </c>
      <c r="M232" s="19">
        <f t="shared" si="201"/>
        <v>0</v>
      </c>
      <c r="N232" s="19">
        <f t="shared" si="201"/>
        <v>0</v>
      </c>
      <c r="O232" s="19">
        <f t="shared" si="201"/>
        <v>0</v>
      </c>
      <c r="P232" s="5" t="s">
        <v>159</v>
      </c>
      <c r="Q232" s="5" t="s">
        <v>163</v>
      </c>
      <c r="R232" s="33">
        <f t="shared" si="185"/>
        <v>0</v>
      </c>
      <c r="S232" s="36">
        <f t="shared" si="186"/>
        <v>0</v>
      </c>
    </row>
    <row r="233" spans="1:19" ht="19.5" thickTop="1" thickBot="1" x14ac:dyDescent="0.3">
      <c r="A233" s="3" t="str">
        <f t="shared" si="179"/>
        <v>a</v>
      </c>
      <c r="B233" s="1" t="s">
        <v>1</v>
      </c>
      <c r="C233" s="7" t="s">
        <v>2</v>
      </c>
      <c r="D233" s="15">
        <f t="shared" ref="D233:E233" si="202">D234+D235+D236+D237+D238+D239+D240</f>
        <v>41000</v>
      </c>
      <c r="E233" s="15">
        <f t="shared" si="202"/>
        <v>0</v>
      </c>
      <c r="F233" s="20">
        <f t="shared" si="181"/>
        <v>41000</v>
      </c>
      <c r="G233" s="20">
        <f t="shared" ref="G233:J233" si="203">G234+G235+G236+G237+G238+G239+G240</f>
        <v>11700</v>
      </c>
      <c r="H233" s="20">
        <f t="shared" si="203"/>
        <v>9700</v>
      </c>
      <c r="I233" s="20">
        <f t="shared" si="203"/>
        <v>9200</v>
      </c>
      <c r="J233" s="20">
        <f t="shared" si="203"/>
        <v>10400</v>
      </c>
      <c r="K233" s="20">
        <f t="shared" si="183"/>
        <v>0</v>
      </c>
      <c r="L233" s="20">
        <f t="shared" ref="L233:O233" si="204">L234+L235+L236+L237+L238+L239+L240</f>
        <v>0</v>
      </c>
      <c r="M233" s="20">
        <f t="shared" si="204"/>
        <v>0</v>
      </c>
      <c r="N233" s="20">
        <f t="shared" si="204"/>
        <v>0</v>
      </c>
      <c r="O233" s="20">
        <f t="shared" si="204"/>
        <v>0</v>
      </c>
      <c r="P233" s="5" t="s">
        <v>159</v>
      </c>
      <c r="Q233" s="5" t="s">
        <v>163</v>
      </c>
      <c r="R233" s="33">
        <f t="shared" si="185"/>
        <v>0</v>
      </c>
      <c r="S233" s="36">
        <f t="shared" si="186"/>
        <v>0</v>
      </c>
    </row>
    <row r="234" spans="1:19" ht="19.5" hidden="1" thickTop="1" thickBot="1" x14ac:dyDescent="0.3">
      <c r="A234" s="3" t="str">
        <f t="shared" si="179"/>
        <v>b</v>
      </c>
      <c r="B234" s="1" t="s">
        <v>1</v>
      </c>
      <c r="C234" s="7" t="s">
        <v>3</v>
      </c>
      <c r="D234" s="16">
        <v>0</v>
      </c>
      <c r="E234" s="16">
        <v>0</v>
      </c>
      <c r="F234" s="22">
        <f t="shared" si="181"/>
        <v>0</v>
      </c>
      <c r="G234" s="22"/>
      <c r="H234" s="22"/>
      <c r="I234" s="21"/>
      <c r="J234" s="22"/>
      <c r="K234" s="22">
        <f t="shared" si="183"/>
        <v>0</v>
      </c>
      <c r="L234" s="22"/>
      <c r="M234" s="22"/>
      <c r="N234" s="21"/>
      <c r="O234" s="22"/>
      <c r="Q234" s="5" t="s">
        <v>163</v>
      </c>
      <c r="R234" s="33">
        <f t="shared" si="185"/>
        <v>0</v>
      </c>
      <c r="S234" s="36">
        <f t="shared" si="186"/>
        <v>0</v>
      </c>
    </row>
    <row r="235" spans="1:19" ht="19.5" thickTop="1" thickBot="1" x14ac:dyDescent="0.3">
      <c r="A235" s="3" t="str">
        <f t="shared" si="179"/>
        <v>a</v>
      </c>
      <c r="B235" s="1" t="s">
        <v>1</v>
      </c>
      <c r="C235" s="7" t="s">
        <v>4</v>
      </c>
      <c r="D235" s="16">
        <v>35000</v>
      </c>
      <c r="E235" s="16">
        <v>0</v>
      </c>
      <c r="F235" s="22">
        <f t="shared" si="181"/>
        <v>35000</v>
      </c>
      <c r="G235" s="22">
        <v>9500</v>
      </c>
      <c r="H235" s="22">
        <v>8000</v>
      </c>
      <c r="I235" s="22">
        <v>8000</v>
      </c>
      <c r="J235" s="22">
        <v>9500</v>
      </c>
      <c r="K235" s="22">
        <f t="shared" si="183"/>
        <v>0</v>
      </c>
      <c r="L235" s="22"/>
      <c r="M235" s="22"/>
      <c r="N235" s="22"/>
      <c r="O235" s="22"/>
      <c r="Q235" s="5" t="s">
        <v>163</v>
      </c>
      <c r="R235" s="33">
        <f t="shared" si="185"/>
        <v>0</v>
      </c>
      <c r="S235" s="36">
        <f t="shared" si="186"/>
        <v>0</v>
      </c>
    </row>
    <row r="236" spans="1:19" ht="19.5" hidden="1" thickTop="1" thickBot="1" x14ac:dyDescent="0.3">
      <c r="A236" s="3" t="str">
        <f t="shared" si="179"/>
        <v>b</v>
      </c>
      <c r="B236" s="1" t="s">
        <v>1</v>
      </c>
      <c r="C236" s="7" t="s">
        <v>5</v>
      </c>
      <c r="D236" s="16">
        <v>0</v>
      </c>
      <c r="E236" s="16">
        <v>0</v>
      </c>
      <c r="F236" s="22">
        <f t="shared" si="181"/>
        <v>0</v>
      </c>
      <c r="G236" s="22"/>
      <c r="H236" s="22"/>
      <c r="I236" s="21"/>
      <c r="J236" s="22"/>
      <c r="K236" s="22">
        <f t="shared" si="183"/>
        <v>0</v>
      </c>
      <c r="L236" s="22"/>
      <c r="M236" s="22"/>
      <c r="N236" s="21"/>
      <c r="O236" s="22"/>
      <c r="Q236" s="5" t="s">
        <v>163</v>
      </c>
      <c r="R236" s="33">
        <f t="shared" si="185"/>
        <v>0</v>
      </c>
      <c r="S236" s="36">
        <f t="shared" si="186"/>
        <v>0</v>
      </c>
    </row>
    <row r="237" spans="1:19" ht="19.5" hidden="1" thickTop="1" thickBot="1" x14ac:dyDescent="0.3">
      <c r="A237" s="3" t="str">
        <f t="shared" si="179"/>
        <v>b</v>
      </c>
      <c r="B237" s="1" t="s">
        <v>1</v>
      </c>
      <c r="C237" s="7" t="s">
        <v>6</v>
      </c>
      <c r="D237" s="16">
        <v>0</v>
      </c>
      <c r="E237" s="16">
        <v>0</v>
      </c>
      <c r="F237" s="22">
        <f t="shared" si="181"/>
        <v>0</v>
      </c>
      <c r="G237" s="22"/>
      <c r="H237" s="22"/>
      <c r="I237" s="21"/>
      <c r="J237" s="22"/>
      <c r="K237" s="22">
        <f t="shared" si="183"/>
        <v>0</v>
      </c>
      <c r="L237" s="22"/>
      <c r="M237" s="22"/>
      <c r="N237" s="21"/>
      <c r="O237" s="22"/>
      <c r="Q237" s="5" t="s">
        <v>163</v>
      </c>
      <c r="R237" s="33">
        <f t="shared" si="185"/>
        <v>0</v>
      </c>
      <c r="S237" s="36">
        <f t="shared" si="186"/>
        <v>0</v>
      </c>
    </row>
    <row r="238" spans="1:19" ht="19.5" hidden="1" thickTop="1" thickBot="1" x14ac:dyDescent="0.3">
      <c r="A238" s="3" t="str">
        <f t="shared" si="179"/>
        <v>b</v>
      </c>
      <c r="B238" s="1" t="s">
        <v>1</v>
      </c>
      <c r="C238" s="7" t="s">
        <v>7</v>
      </c>
      <c r="D238" s="16">
        <v>0</v>
      </c>
      <c r="E238" s="16">
        <v>0</v>
      </c>
      <c r="F238" s="22">
        <f t="shared" si="181"/>
        <v>0</v>
      </c>
      <c r="G238" s="22"/>
      <c r="H238" s="22"/>
      <c r="I238" s="21"/>
      <c r="J238" s="22"/>
      <c r="K238" s="22">
        <f t="shared" si="183"/>
        <v>0</v>
      </c>
      <c r="L238" s="22"/>
      <c r="M238" s="22"/>
      <c r="N238" s="21"/>
      <c r="O238" s="22"/>
      <c r="Q238" s="5" t="s">
        <v>163</v>
      </c>
      <c r="R238" s="33">
        <f t="shared" si="185"/>
        <v>0</v>
      </c>
      <c r="S238" s="36">
        <f t="shared" si="186"/>
        <v>0</v>
      </c>
    </row>
    <row r="239" spans="1:19" ht="19.5" thickTop="1" thickBot="1" x14ac:dyDescent="0.3">
      <c r="A239" s="3" t="str">
        <f t="shared" si="179"/>
        <v>a</v>
      </c>
      <c r="B239" s="1" t="s">
        <v>1</v>
      </c>
      <c r="C239" s="7" t="s">
        <v>8</v>
      </c>
      <c r="D239" s="16">
        <v>5000</v>
      </c>
      <c r="E239" s="16">
        <v>0</v>
      </c>
      <c r="F239" s="22">
        <f t="shared" si="181"/>
        <v>5000</v>
      </c>
      <c r="G239" s="22">
        <v>2000</v>
      </c>
      <c r="H239" s="22">
        <v>1500</v>
      </c>
      <c r="I239" s="21">
        <v>1000</v>
      </c>
      <c r="J239" s="22">
        <v>500</v>
      </c>
      <c r="K239" s="22">
        <f t="shared" si="183"/>
        <v>0</v>
      </c>
      <c r="L239" s="22"/>
      <c r="M239" s="22"/>
      <c r="N239" s="21"/>
      <c r="O239" s="22"/>
      <c r="Q239" s="5" t="s">
        <v>163</v>
      </c>
      <c r="R239" s="33">
        <f t="shared" si="185"/>
        <v>0</v>
      </c>
      <c r="S239" s="36">
        <f t="shared" si="186"/>
        <v>0</v>
      </c>
    </row>
    <row r="240" spans="1:19" ht="19.5" thickTop="1" thickBot="1" x14ac:dyDescent="0.3">
      <c r="A240" s="3" t="str">
        <f t="shared" si="179"/>
        <v>a</v>
      </c>
      <c r="B240" s="1" t="s">
        <v>1</v>
      </c>
      <c r="C240" s="7" t="s">
        <v>9</v>
      </c>
      <c r="D240" s="16">
        <v>1000</v>
      </c>
      <c r="E240" s="16">
        <v>0</v>
      </c>
      <c r="F240" s="22">
        <f t="shared" si="181"/>
        <v>1000</v>
      </c>
      <c r="G240" s="22">
        <v>200</v>
      </c>
      <c r="H240" s="22">
        <v>200</v>
      </c>
      <c r="I240" s="21">
        <v>200</v>
      </c>
      <c r="J240" s="22">
        <v>400</v>
      </c>
      <c r="K240" s="22">
        <f t="shared" si="183"/>
        <v>0</v>
      </c>
      <c r="L240" s="22"/>
      <c r="M240" s="22"/>
      <c r="N240" s="21"/>
      <c r="O240" s="22"/>
      <c r="Q240" s="5" t="s">
        <v>163</v>
      </c>
      <c r="R240" s="33">
        <f t="shared" si="185"/>
        <v>0</v>
      </c>
      <c r="S240" s="36">
        <f t="shared" si="186"/>
        <v>0</v>
      </c>
    </row>
    <row r="241" spans="1:19" ht="19.5" hidden="1" thickTop="1" thickBot="1" x14ac:dyDescent="0.3">
      <c r="A241" s="3" t="str">
        <f t="shared" si="179"/>
        <v>b</v>
      </c>
      <c r="B241" s="1" t="s">
        <v>1</v>
      </c>
      <c r="C241" s="7" t="s">
        <v>10</v>
      </c>
      <c r="D241" s="16">
        <v>0</v>
      </c>
      <c r="E241" s="16">
        <v>0</v>
      </c>
      <c r="F241" s="22">
        <f t="shared" si="181"/>
        <v>0</v>
      </c>
      <c r="G241" s="22"/>
      <c r="H241" s="22"/>
      <c r="I241" s="21"/>
      <c r="J241" s="22"/>
      <c r="K241" s="22">
        <f t="shared" si="183"/>
        <v>0</v>
      </c>
      <c r="L241" s="22"/>
      <c r="M241" s="22"/>
      <c r="N241" s="21"/>
      <c r="O241" s="22"/>
      <c r="Q241" s="5" t="s">
        <v>163</v>
      </c>
      <c r="R241" s="33">
        <f t="shared" si="185"/>
        <v>0</v>
      </c>
      <c r="S241" s="36">
        <f t="shared" si="186"/>
        <v>0</v>
      </c>
    </row>
    <row r="242" spans="1:19" ht="19.5" hidden="1" thickTop="1" thickBot="1" x14ac:dyDescent="0.3">
      <c r="A242" s="3" t="str">
        <f t="shared" si="179"/>
        <v>b</v>
      </c>
      <c r="B242" s="1" t="s">
        <v>1</v>
      </c>
      <c r="C242" s="7" t="s">
        <v>11</v>
      </c>
      <c r="D242" s="16">
        <v>0</v>
      </c>
      <c r="E242" s="16">
        <v>0</v>
      </c>
      <c r="F242" s="22">
        <f t="shared" si="181"/>
        <v>0</v>
      </c>
      <c r="G242" s="22"/>
      <c r="H242" s="22"/>
      <c r="I242" s="21"/>
      <c r="J242" s="22"/>
      <c r="K242" s="22">
        <f t="shared" si="183"/>
        <v>0</v>
      </c>
      <c r="L242" s="22"/>
      <c r="M242" s="22"/>
      <c r="N242" s="21"/>
      <c r="O242" s="22"/>
      <c r="Q242" s="5" t="s">
        <v>163</v>
      </c>
      <c r="R242" s="33">
        <f t="shared" si="185"/>
        <v>0</v>
      </c>
      <c r="S242" s="36">
        <f t="shared" si="186"/>
        <v>0</v>
      </c>
    </row>
    <row r="243" spans="1:19" ht="19.5" hidden="1" thickTop="1" thickBot="1" x14ac:dyDescent="0.3">
      <c r="A243" s="3" t="str">
        <f t="shared" si="179"/>
        <v>b</v>
      </c>
      <c r="B243" s="1" t="s">
        <v>1</v>
      </c>
      <c r="C243" s="7" t="s">
        <v>12</v>
      </c>
      <c r="D243" s="16">
        <v>0</v>
      </c>
      <c r="E243" s="16">
        <v>0</v>
      </c>
      <c r="F243" s="22">
        <f t="shared" si="181"/>
        <v>0</v>
      </c>
      <c r="G243" s="22"/>
      <c r="H243" s="22"/>
      <c r="I243" s="21"/>
      <c r="J243" s="22"/>
      <c r="K243" s="22">
        <f t="shared" si="183"/>
        <v>0</v>
      </c>
      <c r="L243" s="22"/>
      <c r="M243" s="22"/>
      <c r="N243" s="21"/>
      <c r="O243" s="22"/>
      <c r="Q243" s="5" t="s">
        <v>163</v>
      </c>
      <c r="R243" s="33">
        <f t="shared" si="185"/>
        <v>0</v>
      </c>
      <c r="S243" s="36">
        <f t="shared" si="186"/>
        <v>0</v>
      </c>
    </row>
    <row r="244" spans="1:19" ht="61.5" thickTop="1" thickBot="1" x14ac:dyDescent="0.3">
      <c r="A244" s="3" t="str">
        <f t="shared" si="179"/>
        <v>a</v>
      </c>
      <c r="B244" s="8" t="s">
        <v>56</v>
      </c>
      <c r="C244" s="9" t="s">
        <v>57</v>
      </c>
      <c r="D244" s="14">
        <f t="shared" ref="D244:E244" si="205">D245+D253+D254+D255</f>
        <v>6610000</v>
      </c>
      <c r="E244" s="14">
        <f t="shared" si="205"/>
        <v>38000</v>
      </c>
      <c r="F244" s="19">
        <f t="shared" si="181"/>
        <v>6610000</v>
      </c>
      <c r="G244" s="19">
        <f t="shared" ref="G244:J244" si="206">G245+G253+G254+G255</f>
        <v>1358700</v>
      </c>
      <c r="H244" s="19">
        <f t="shared" si="206"/>
        <v>1920800</v>
      </c>
      <c r="I244" s="19">
        <f t="shared" si="206"/>
        <v>1785700</v>
      </c>
      <c r="J244" s="19">
        <f t="shared" si="206"/>
        <v>1544800</v>
      </c>
      <c r="K244" s="19">
        <f t="shared" si="183"/>
        <v>38000</v>
      </c>
      <c r="L244" s="19">
        <f t="shared" ref="L244:O244" si="207">L245+L253+L254+L255</f>
        <v>10000</v>
      </c>
      <c r="M244" s="19">
        <f t="shared" si="207"/>
        <v>9500</v>
      </c>
      <c r="N244" s="19">
        <f t="shared" si="207"/>
        <v>9500</v>
      </c>
      <c r="O244" s="19">
        <f t="shared" si="207"/>
        <v>9000</v>
      </c>
      <c r="P244" s="5" t="s">
        <v>159</v>
      </c>
      <c r="Q244" s="5" t="s">
        <v>171</v>
      </c>
      <c r="R244" s="33">
        <f t="shared" si="185"/>
        <v>0</v>
      </c>
      <c r="S244" s="36">
        <f t="shared" si="186"/>
        <v>0</v>
      </c>
    </row>
    <row r="245" spans="1:19" ht="19.5" thickTop="1" thickBot="1" x14ac:dyDescent="0.3">
      <c r="A245" s="3" t="str">
        <f t="shared" si="179"/>
        <v>a</v>
      </c>
      <c r="B245" s="1" t="s">
        <v>1</v>
      </c>
      <c r="C245" s="7" t="s">
        <v>2</v>
      </c>
      <c r="D245" s="15">
        <f t="shared" ref="D245:E245" si="208">D246+D247+D248+D249+D250+D251+D252</f>
        <v>6286000</v>
      </c>
      <c r="E245" s="15">
        <f t="shared" si="208"/>
        <v>38000</v>
      </c>
      <c r="F245" s="20">
        <f t="shared" si="181"/>
        <v>6286000</v>
      </c>
      <c r="G245" s="20">
        <f t="shared" ref="G245:J245" si="209">G246+G247+G248+G249+G250+G251+G252</f>
        <v>1343700</v>
      </c>
      <c r="H245" s="20">
        <f t="shared" si="209"/>
        <v>1720800</v>
      </c>
      <c r="I245" s="20">
        <f t="shared" si="209"/>
        <v>1685700</v>
      </c>
      <c r="J245" s="20">
        <f t="shared" si="209"/>
        <v>1535800</v>
      </c>
      <c r="K245" s="20">
        <f t="shared" si="183"/>
        <v>38000</v>
      </c>
      <c r="L245" s="20">
        <f t="shared" ref="L245:O245" si="210">L246+L247+L248+L249+L250+L251+L252</f>
        <v>10000</v>
      </c>
      <c r="M245" s="20">
        <f t="shared" si="210"/>
        <v>9500</v>
      </c>
      <c r="N245" s="20">
        <f t="shared" si="210"/>
        <v>9500</v>
      </c>
      <c r="O245" s="20">
        <f t="shared" si="210"/>
        <v>9000</v>
      </c>
      <c r="P245" s="5" t="s">
        <v>159</v>
      </c>
      <c r="Q245" s="5" t="s">
        <v>171</v>
      </c>
      <c r="R245" s="33">
        <f t="shared" si="185"/>
        <v>0</v>
      </c>
      <c r="S245" s="36">
        <f t="shared" si="186"/>
        <v>0</v>
      </c>
    </row>
    <row r="246" spans="1:19" ht="19.5" thickTop="1" thickBot="1" x14ac:dyDescent="0.3">
      <c r="A246" s="3" t="str">
        <f t="shared" si="179"/>
        <v>a</v>
      </c>
      <c r="B246" s="1" t="s">
        <v>1</v>
      </c>
      <c r="C246" s="7" t="s">
        <v>3</v>
      </c>
      <c r="D246" s="16">
        <v>3513000</v>
      </c>
      <c r="E246" s="16">
        <v>0</v>
      </c>
      <c r="F246" s="22">
        <f t="shared" si="181"/>
        <v>3513000</v>
      </c>
      <c r="G246" s="46">
        <v>810700</v>
      </c>
      <c r="H246" s="46">
        <v>945800</v>
      </c>
      <c r="I246" s="46">
        <v>945700</v>
      </c>
      <c r="J246" s="46">
        <f>810660+140</f>
        <v>810800</v>
      </c>
      <c r="K246" s="22">
        <f t="shared" si="183"/>
        <v>0</v>
      </c>
      <c r="L246" s="30"/>
      <c r="M246" s="30"/>
      <c r="N246" s="30"/>
      <c r="O246" s="30"/>
      <c r="Q246" s="5" t="s">
        <v>171</v>
      </c>
      <c r="R246" s="33">
        <f t="shared" si="185"/>
        <v>0</v>
      </c>
      <c r="S246" s="36">
        <f t="shared" si="186"/>
        <v>0</v>
      </c>
    </row>
    <row r="247" spans="1:19" ht="19.5" thickTop="1" thickBot="1" x14ac:dyDescent="0.3">
      <c r="A247" s="3" t="str">
        <f t="shared" si="179"/>
        <v>a</v>
      </c>
      <c r="B247" s="1" t="s">
        <v>1</v>
      </c>
      <c r="C247" s="7" t="s">
        <v>4</v>
      </c>
      <c r="D247" s="16">
        <v>2650000</v>
      </c>
      <c r="E247" s="15">
        <v>28000</v>
      </c>
      <c r="F247" s="22">
        <f t="shared" si="181"/>
        <v>2650000</v>
      </c>
      <c r="G247" s="30">
        <v>500000</v>
      </c>
      <c r="H247" s="30">
        <v>750000</v>
      </c>
      <c r="I247" s="30">
        <v>700000</v>
      </c>
      <c r="J247" s="30">
        <v>700000</v>
      </c>
      <c r="K247" s="22">
        <f t="shared" si="183"/>
        <v>28000</v>
      </c>
      <c r="L247" s="30">
        <v>7000</v>
      </c>
      <c r="M247" s="30">
        <v>7000</v>
      </c>
      <c r="N247" s="30">
        <v>7000</v>
      </c>
      <c r="O247" s="30">
        <v>7000</v>
      </c>
      <c r="Q247" s="5" t="s">
        <v>171</v>
      </c>
      <c r="R247" s="33">
        <f t="shared" si="185"/>
        <v>0</v>
      </c>
      <c r="S247" s="36">
        <f t="shared" si="186"/>
        <v>0</v>
      </c>
    </row>
    <row r="248" spans="1:19" ht="19.5" hidden="1" thickTop="1" thickBot="1" x14ac:dyDescent="0.3">
      <c r="A248" s="3" t="str">
        <f t="shared" si="179"/>
        <v>b</v>
      </c>
      <c r="B248" s="1" t="s">
        <v>1</v>
      </c>
      <c r="C248" s="7" t="s">
        <v>5</v>
      </c>
      <c r="D248" s="16">
        <v>0</v>
      </c>
      <c r="E248" s="15">
        <v>0</v>
      </c>
      <c r="F248" s="22">
        <f t="shared" si="181"/>
        <v>0</v>
      </c>
      <c r="G248" s="30"/>
      <c r="H248" s="30"/>
      <c r="I248" s="30"/>
      <c r="J248" s="30"/>
      <c r="K248" s="22">
        <f t="shared" si="183"/>
        <v>0</v>
      </c>
      <c r="L248" s="30"/>
      <c r="M248" s="30"/>
      <c r="N248" s="30"/>
      <c r="O248" s="30"/>
      <c r="Q248" s="5" t="s">
        <v>171</v>
      </c>
      <c r="R248" s="33">
        <f t="shared" si="185"/>
        <v>0</v>
      </c>
      <c r="S248" s="36">
        <f t="shared" si="186"/>
        <v>0</v>
      </c>
    </row>
    <row r="249" spans="1:19" ht="19.5" hidden="1" thickTop="1" thickBot="1" x14ac:dyDescent="0.3">
      <c r="A249" s="3" t="str">
        <f t="shared" si="179"/>
        <v>b</v>
      </c>
      <c r="B249" s="1" t="s">
        <v>1</v>
      </c>
      <c r="C249" s="7" t="s">
        <v>6</v>
      </c>
      <c r="D249" s="16">
        <v>0</v>
      </c>
      <c r="E249" s="15">
        <v>0</v>
      </c>
      <c r="F249" s="22">
        <f t="shared" si="181"/>
        <v>0</v>
      </c>
      <c r="G249" s="30"/>
      <c r="H249" s="30"/>
      <c r="I249" s="30"/>
      <c r="J249" s="30"/>
      <c r="K249" s="22">
        <f t="shared" si="183"/>
        <v>0</v>
      </c>
      <c r="L249" s="30"/>
      <c r="M249" s="30"/>
      <c r="N249" s="30"/>
      <c r="O249" s="30"/>
      <c r="Q249" s="5" t="s">
        <v>171</v>
      </c>
      <c r="R249" s="33">
        <f t="shared" si="185"/>
        <v>0</v>
      </c>
      <c r="S249" s="36">
        <f t="shared" si="186"/>
        <v>0</v>
      </c>
    </row>
    <row r="250" spans="1:19" ht="19.5" hidden="1" thickTop="1" thickBot="1" x14ac:dyDescent="0.3">
      <c r="A250" s="3" t="str">
        <f t="shared" si="179"/>
        <v>b</v>
      </c>
      <c r="B250" s="1" t="s">
        <v>1</v>
      </c>
      <c r="C250" s="7" t="s">
        <v>7</v>
      </c>
      <c r="D250" s="16">
        <v>0</v>
      </c>
      <c r="E250" s="15">
        <v>0</v>
      </c>
      <c r="F250" s="22">
        <f t="shared" si="181"/>
        <v>0</v>
      </c>
      <c r="G250" s="30"/>
      <c r="H250" s="30"/>
      <c r="I250" s="30"/>
      <c r="J250" s="30"/>
      <c r="K250" s="22">
        <f t="shared" si="183"/>
        <v>0</v>
      </c>
      <c r="L250" s="30"/>
      <c r="M250" s="30"/>
      <c r="N250" s="30"/>
      <c r="O250" s="30"/>
      <c r="Q250" s="5" t="s">
        <v>171</v>
      </c>
      <c r="R250" s="33">
        <f t="shared" si="185"/>
        <v>0</v>
      </c>
      <c r="S250" s="36">
        <f t="shared" si="186"/>
        <v>0</v>
      </c>
    </row>
    <row r="251" spans="1:19" ht="19.5" thickTop="1" thickBot="1" x14ac:dyDescent="0.3">
      <c r="A251" s="3" t="str">
        <f t="shared" si="179"/>
        <v>a</v>
      </c>
      <c r="B251" s="1" t="s">
        <v>1</v>
      </c>
      <c r="C251" s="7" t="s">
        <v>8</v>
      </c>
      <c r="D251" s="16">
        <v>80000</v>
      </c>
      <c r="E251" s="15">
        <v>0</v>
      </c>
      <c r="F251" s="22">
        <f t="shared" si="181"/>
        <v>80000</v>
      </c>
      <c r="G251" s="30">
        <v>25000</v>
      </c>
      <c r="H251" s="30">
        <v>20000</v>
      </c>
      <c r="I251" s="30">
        <v>15000</v>
      </c>
      <c r="J251" s="30">
        <v>20000</v>
      </c>
      <c r="K251" s="22">
        <f t="shared" si="183"/>
        <v>0</v>
      </c>
      <c r="L251" s="30"/>
      <c r="M251" s="30"/>
      <c r="N251" s="30"/>
      <c r="O251" s="30"/>
      <c r="Q251" s="5" t="s">
        <v>171</v>
      </c>
      <c r="R251" s="33">
        <f t="shared" si="185"/>
        <v>0</v>
      </c>
      <c r="S251" s="36">
        <f t="shared" si="186"/>
        <v>0</v>
      </c>
    </row>
    <row r="252" spans="1:19" ht="19.5" thickTop="1" thickBot="1" x14ac:dyDescent="0.3">
      <c r="A252" s="3" t="str">
        <f t="shared" si="179"/>
        <v>a</v>
      </c>
      <c r="B252" s="1" t="s">
        <v>1</v>
      </c>
      <c r="C252" s="7" t="s">
        <v>9</v>
      </c>
      <c r="D252" s="16">
        <v>43000</v>
      </c>
      <c r="E252" s="15">
        <v>10000</v>
      </c>
      <c r="F252" s="22">
        <f t="shared" si="181"/>
        <v>43000</v>
      </c>
      <c r="G252" s="30">
        <v>8000</v>
      </c>
      <c r="H252" s="30">
        <v>5000</v>
      </c>
      <c r="I252" s="30">
        <v>25000</v>
      </c>
      <c r="J252" s="30">
        <v>5000</v>
      </c>
      <c r="K252" s="22">
        <f t="shared" si="183"/>
        <v>10000</v>
      </c>
      <c r="L252" s="30">
        <v>3000</v>
      </c>
      <c r="M252" s="30">
        <v>2500</v>
      </c>
      <c r="N252" s="30">
        <v>2500</v>
      </c>
      <c r="O252" s="30">
        <v>2000</v>
      </c>
      <c r="Q252" s="5" t="s">
        <v>171</v>
      </c>
      <c r="R252" s="33">
        <f t="shared" si="185"/>
        <v>0</v>
      </c>
      <c r="S252" s="36">
        <f t="shared" si="186"/>
        <v>0</v>
      </c>
    </row>
    <row r="253" spans="1:19" ht="19.5" thickTop="1" thickBot="1" x14ac:dyDescent="0.3">
      <c r="A253" s="3" t="str">
        <f t="shared" si="179"/>
        <v>a</v>
      </c>
      <c r="B253" s="1" t="s">
        <v>1</v>
      </c>
      <c r="C253" s="7" t="s">
        <v>10</v>
      </c>
      <c r="D253" s="16">
        <v>324000</v>
      </c>
      <c r="E253" s="16">
        <v>0</v>
      </c>
      <c r="F253" s="22">
        <f t="shared" si="181"/>
        <v>324000</v>
      </c>
      <c r="G253" s="30">
        <v>15000</v>
      </c>
      <c r="H253" s="30">
        <v>200000</v>
      </c>
      <c r="I253" s="30">
        <v>100000</v>
      </c>
      <c r="J253" s="30">
        <v>9000</v>
      </c>
      <c r="K253" s="22">
        <f t="shared" si="183"/>
        <v>0</v>
      </c>
      <c r="L253" s="30"/>
      <c r="M253" s="30"/>
      <c r="N253" s="30"/>
      <c r="O253" s="30"/>
      <c r="Q253" s="5" t="s">
        <v>171</v>
      </c>
      <c r="R253" s="33">
        <f t="shared" si="185"/>
        <v>0</v>
      </c>
      <c r="S253" s="36">
        <f t="shared" si="186"/>
        <v>0</v>
      </c>
    </row>
    <row r="254" spans="1:19" ht="19.5" hidden="1" thickTop="1" thickBot="1" x14ac:dyDescent="0.3">
      <c r="A254" s="3" t="str">
        <f t="shared" si="179"/>
        <v>b</v>
      </c>
      <c r="B254" s="1" t="s">
        <v>1</v>
      </c>
      <c r="C254" s="7" t="s">
        <v>11</v>
      </c>
      <c r="D254" s="16">
        <v>0</v>
      </c>
      <c r="E254" s="16">
        <v>0</v>
      </c>
      <c r="F254" s="22">
        <f t="shared" si="181"/>
        <v>0</v>
      </c>
      <c r="G254" s="30"/>
      <c r="H254" s="30"/>
      <c r="I254" s="30"/>
      <c r="J254" s="30"/>
      <c r="K254" s="22">
        <f t="shared" si="183"/>
        <v>0</v>
      </c>
      <c r="L254" s="30"/>
      <c r="M254" s="30"/>
      <c r="N254" s="30"/>
      <c r="O254" s="30"/>
      <c r="Q254" s="5" t="s">
        <v>171</v>
      </c>
      <c r="R254" s="33">
        <f t="shared" si="185"/>
        <v>0</v>
      </c>
      <c r="S254" s="36">
        <f t="shared" si="186"/>
        <v>0</v>
      </c>
    </row>
    <row r="255" spans="1:19" ht="19.5" hidden="1" thickTop="1" thickBot="1" x14ac:dyDescent="0.3">
      <c r="A255" s="3" t="str">
        <f t="shared" si="179"/>
        <v>b</v>
      </c>
      <c r="B255" s="1" t="s">
        <v>1</v>
      </c>
      <c r="C255" s="7" t="s">
        <v>12</v>
      </c>
      <c r="D255" s="16">
        <v>0</v>
      </c>
      <c r="E255" s="16">
        <v>0</v>
      </c>
      <c r="F255" s="22">
        <f t="shared" si="181"/>
        <v>0</v>
      </c>
      <c r="G255" s="22"/>
      <c r="H255" s="22"/>
      <c r="I255" s="21"/>
      <c r="J255" s="22"/>
      <c r="K255" s="22">
        <f t="shared" si="183"/>
        <v>0</v>
      </c>
      <c r="L255" s="22"/>
      <c r="M255" s="22"/>
      <c r="N255" s="21"/>
      <c r="O255" s="22"/>
      <c r="Q255" s="5" t="s">
        <v>171</v>
      </c>
      <c r="R255" s="33">
        <f t="shared" si="185"/>
        <v>0</v>
      </c>
      <c r="S255" s="36">
        <f t="shared" si="186"/>
        <v>0</v>
      </c>
    </row>
    <row r="256" spans="1:19" ht="31.5" thickTop="1" thickBot="1" x14ac:dyDescent="0.3">
      <c r="A256" s="3" t="str">
        <f t="shared" si="179"/>
        <v>a</v>
      </c>
      <c r="B256" s="35" t="s">
        <v>58</v>
      </c>
      <c r="C256" s="9" t="s">
        <v>62</v>
      </c>
      <c r="D256" s="14">
        <f t="shared" ref="D256:E256" si="211">D257+D265+D266+D267</f>
        <v>2569000</v>
      </c>
      <c r="E256" s="14">
        <f t="shared" si="211"/>
        <v>328000</v>
      </c>
      <c r="F256" s="19">
        <f t="shared" si="181"/>
        <v>2569000</v>
      </c>
      <c r="G256" s="19">
        <f t="shared" ref="G256:J256" si="212">G257+G265+G266+G267</f>
        <v>642300</v>
      </c>
      <c r="H256" s="19">
        <f t="shared" si="212"/>
        <v>642200</v>
      </c>
      <c r="I256" s="19">
        <f t="shared" si="212"/>
        <v>642300</v>
      </c>
      <c r="J256" s="19">
        <f t="shared" si="212"/>
        <v>642200</v>
      </c>
      <c r="K256" s="19">
        <f t="shared" si="183"/>
        <v>328000</v>
      </c>
      <c r="L256" s="19">
        <f t="shared" ref="L256:O256" si="213">L257+L265+L266+L267</f>
        <v>82000</v>
      </c>
      <c r="M256" s="19">
        <f t="shared" si="213"/>
        <v>82000</v>
      </c>
      <c r="N256" s="19">
        <f t="shared" si="213"/>
        <v>82000</v>
      </c>
      <c r="O256" s="19">
        <f t="shared" si="213"/>
        <v>82000</v>
      </c>
      <c r="P256" s="5" t="s">
        <v>159</v>
      </c>
      <c r="Q256" s="5" t="s">
        <v>166</v>
      </c>
      <c r="R256" s="33">
        <f t="shared" si="185"/>
        <v>0</v>
      </c>
      <c r="S256" s="36">
        <f t="shared" si="186"/>
        <v>0</v>
      </c>
    </row>
    <row r="257" spans="1:19" ht="19.5" thickTop="1" thickBot="1" x14ac:dyDescent="0.3">
      <c r="A257" s="3" t="str">
        <f t="shared" si="179"/>
        <v>a</v>
      </c>
      <c r="B257" s="1" t="s">
        <v>1</v>
      </c>
      <c r="C257" s="7" t="s">
        <v>2</v>
      </c>
      <c r="D257" s="15">
        <f t="shared" ref="D257:E257" si="214">D258+D259+D260+D261+D262+D263+D264</f>
        <v>2549000</v>
      </c>
      <c r="E257" s="15">
        <f t="shared" si="214"/>
        <v>328000</v>
      </c>
      <c r="F257" s="20">
        <f t="shared" si="181"/>
        <v>2549000</v>
      </c>
      <c r="G257" s="20">
        <f t="shared" ref="G257:J257" si="215">G258+G259+G260+G261+G262+G263+G264</f>
        <v>637300</v>
      </c>
      <c r="H257" s="20">
        <f t="shared" si="215"/>
        <v>637200</v>
      </c>
      <c r="I257" s="20">
        <f t="shared" si="215"/>
        <v>637300</v>
      </c>
      <c r="J257" s="20">
        <f t="shared" si="215"/>
        <v>637200</v>
      </c>
      <c r="K257" s="20">
        <f t="shared" si="183"/>
        <v>328000</v>
      </c>
      <c r="L257" s="20">
        <f t="shared" ref="L257:O257" si="216">L258+L259+L260+L261+L262+L263+L264</f>
        <v>82000</v>
      </c>
      <c r="M257" s="20">
        <f t="shared" si="216"/>
        <v>82000</v>
      </c>
      <c r="N257" s="20">
        <f t="shared" si="216"/>
        <v>82000</v>
      </c>
      <c r="O257" s="20">
        <f t="shared" si="216"/>
        <v>82000</v>
      </c>
      <c r="P257" s="5" t="s">
        <v>159</v>
      </c>
      <c r="Q257" s="5" t="s">
        <v>166</v>
      </c>
      <c r="R257" s="33">
        <f t="shared" si="185"/>
        <v>0</v>
      </c>
      <c r="S257" s="36">
        <f t="shared" si="186"/>
        <v>0</v>
      </c>
    </row>
    <row r="258" spans="1:19" ht="19.5" thickTop="1" thickBot="1" x14ac:dyDescent="0.3">
      <c r="A258" s="3" t="str">
        <f t="shared" si="179"/>
        <v>a</v>
      </c>
      <c r="B258" s="1" t="s">
        <v>1</v>
      </c>
      <c r="C258" s="7" t="s">
        <v>3</v>
      </c>
      <c r="D258" s="16">
        <v>1248000</v>
      </c>
      <c r="E258" s="16">
        <v>220000</v>
      </c>
      <c r="F258" s="22">
        <f t="shared" si="181"/>
        <v>1248000</v>
      </c>
      <c r="G258" s="22">
        <v>312000</v>
      </c>
      <c r="H258" s="22">
        <v>312000</v>
      </c>
      <c r="I258" s="21">
        <v>312000</v>
      </c>
      <c r="J258" s="22">
        <v>312000</v>
      </c>
      <c r="K258" s="22">
        <f t="shared" si="183"/>
        <v>220000</v>
      </c>
      <c r="L258" s="22">
        <v>55000</v>
      </c>
      <c r="M258" s="22">
        <v>55000</v>
      </c>
      <c r="N258" s="21">
        <v>55000</v>
      </c>
      <c r="O258" s="22">
        <v>55000</v>
      </c>
      <c r="Q258" s="5" t="s">
        <v>166</v>
      </c>
      <c r="R258" s="33">
        <f t="shared" si="185"/>
        <v>0</v>
      </c>
      <c r="S258" s="36">
        <f t="shared" si="186"/>
        <v>0</v>
      </c>
    </row>
    <row r="259" spans="1:19" ht="19.5" thickTop="1" thickBot="1" x14ac:dyDescent="0.3">
      <c r="A259" s="3" t="str">
        <f t="shared" si="179"/>
        <v>a</v>
      </c>
      <c r="B259" s="1" t="s">
        <v>1</v>
      </c>
      <c r="C259" s="7" t="s">
        <v>4</v>
      </c>
      <c r="D259" s="16">
        <v>1285000</v>
      </c>
      <c r="E259" s="16">
        <v>108000</v>
      </c>
      <c r="F259" s="22">
        <f t="shared" si="181"/>
        <v>1285000</v>
      </c>
      <c r="G259" s="43">
        <v>321300</v>
      </c>
      <c r="H259" s="43">
        <v>321200</v>
      </c>
      <c r="I259" s="45">
        <v>321300</v>
      </c>
      <c r="J259" s="43">
        <v>321200</v>
      </c>
      <c r="K259" s="22">
        <f t="shared" si="183"/>
        <v>108000</v>
      </c>
      <c r="L259" s="22">
        <v>27000</v>
      </c>
      <c r="M259" s="22">
        <v>27000</v>
      </c>
      <c r="N259" s="21">
        <v>27000</v>
      </c>
      <c r="O259" s="22">
        <v>27000</v>
      </c>
      <c r="Q259" s="5" t="s">
        <v>166</v>
      </c>
      <c r="R259" s="33">
        <f t="shared" si="185"/>
        <v>0</v>
      </c>
      <c r="S259" s="36">
        <f t="shared" si="186"/>
        <v>0</v>
      </c>
    </row>
    <row r="260" spans="1:19" ht="19.5" hidden="1" thickTop="1" thickBot="1" x14ac:dyDescent="0.3">
      <c r="A260" s="3" t="str">
        <f t="shared" si="179"/>
        <v>b</v>
      </c>
      <c r="B260" s="1" t="s">
        <v>1</v>
      </c>
      <c r="C260" s="7" t="s">
        <v>5</v>
      </c>
      <c r="D260" s="16">
        <v>0</v>
      </c>
      <c r="E260" s="16">
        <v>0</v>
      </c>
      <c r="F260" s="22">
        <f t="shared" si="181"/>
        <v>0</v>
      </c>
      <c r="G260" s="22"/>
      <c r="H260" s="22"/>
      <c r="I260" s="21"/>
      <c r="J260" s="22"/>
      <c r="K260" s="22">
        <f t="shared" si="183"/>
        <v>0</v>
      </c>
      <c r="L260" s="22"/>
      <c r="M260" s="22"/>
      <c r="N260" s="21"/>
      <c r="O260" s="22"/>
      <c r="Q260" s="5" t="s">
        <v>166</v>
      </c>
      <c r="R260" s="33">
        <f t="shared" si="185"/>
        <v>0</v>
      </c>
      <c r="S260" s="36">
        <f t="shared" si="186"/>
        <v>0</v>
      </c>
    </row>
    <row r="261" spans="1:19" ht="19.5" hidden="1" thickTop="1" thickBot="1" x14ac:dyDescent="0.3">
      <c r="A261" s="3" t="str">
        <f t="shared" ref="A261:A324" si="217">IF((D261+F261+G261+H261+J261+I261)&gt;0,"a","b")</f>
        <v>b</v>
      </c>
      <c r="B261" s="1" t="s">
        <v>1</v>
      </c>
      <c r="C261" s="7" t="s">
        <v>6</v>
      </c>
      <c r="D261" s="16">
        <v>0</v>
      </c>
      <c r="E261" s="16">
        <v>0</v>
      </c>
      <c r="F261" s="22">
        <f t="shared" ref="F261:F324" si="218">G261+H261+I261+J261</f>
        <v>0</v>
      </c>
      <c r="G261" s="22"/>
      <c r="H261" s="22"/>
      <c r="I261" s="21"/>
      <c r="J261" s="22"/>
      <c r="K261" s="22">
        <f t="shared" ref="K261:K324" si="219">L261+M261+N261+O261</f>
        <v>0</v>
      </c>
      <c r="L261" s="22"/>
      <c r="M261" s="22"/>
      <c r="N261" s="21"/>
      <c r="O261" s="22"/>
      <c r="Q261" s="5" t="s">
        <v>166</v>
      </c>
      <c r="R261" s="33">
        <f t="shared" ref="R261:R324" si="220">D261-F261</f>
        <v>0</v>
      </c>
      <c r="S261" s="36">
        <f t="shared" ref="S261:S324" si="221">E261-K261</f>
        <v>0</v>
      </c>
    </row>
    <row r="262" spans="1:19" ht="19.5" hidden="1" thickTop="1" thickBot="1" x14ac:dyDescent="0.3">
      <c r="A262" s="3" t="str">
        <f t="shared" si="217"/>
        <v>b</v>
      </c>
      <c r="B262" s="1" t="s">
        <v>1</v>
      </c>
      <c r="C262" s="7" t="s">
        <v>7</v>
      </c>
      <c r="D262" s="16">
        <v>0</v>
      </c>
      <c r="E262" s="16">
        <v>0</v>
      </c>
      <c r="F262" s="22">
        <f t="shared" si="218"/>
        <v>0</v>
      </c>
      <c r="G262" s="22"/>
      <c r="H262" s="22"/>
      <c r="I262" s="21"/>
      <c r="J262" s="22"/>
      <c r="K262" s="22">
        <f t="shared" si="219"/>
        <v>0</v>
      </c>
      <c r="L262" s="22"/>
      <c r="M262" s="22"/>
      <c r="N262" s="21"/>
      <c r="O262" s="22"/>
      <c r="Q262" s="5" t="s">
        <v>166</v>
      </c>
      <c r="R262" s="33">
        <f t="shared" si="220"/>
        <v>0</v>
      </c>
      <c r="S262" s="36">
        <f t="shared" si="221"/>
        <v>0</v>
      </c>
    </row>
    <row r="263" spans="1:19" ht="19.5" thickTop="1" thickBot="1" x14ac:dyDescent="0.3">
      <c r="A263" s="3" t="str">
        <f t="shared" si="217"/>
        <v>a</v>
      </c>
      <c r="B263" s="1" t="s">
        <v>1</v>
      </c>
      <c r="C263" s="7" t="s">
        <v>8</v>
      </c>
      <c r="D263" s="16">
        <v>10000</v>
      </c>
      <c r="E263" s="16">
        <v>0</v>
      </c>
      <c r="F263" s="22">
        <f t="shared" si="218"/>
        <v>10000</v>
      </c>
      <c r="G263" s="22">
        <v>2500</v>
      </c>
      <c r="H263" s="22">
        <v>2500</v>
      </c>
      <c r="I263" s="21">
        <v>2500</v>
      </c>
      <c r="J263" s="22">
        <v>2500</v>
      </c>
      <c r="K263" s="22">
        <f t="shared" si="219"/>
        <v>0</v>
      </c>
      <c r="L263" s="22"/>
      <c r="M263" s="22"/>
      <c r="N263" s="21"/>
      <c r="O263" s="22"/>
      <c r="Q263" s="5" t="s">
        <v>166</v>
      </c>
      <c r="R263" s="33">
        <f t="shared" si="220"/>
        <v>0</v>
      </c>
      <c r="S263" s="36">
        <f t="shared" si="221"/>
        <v>0</v>
      </c>
    </row>
    <row r="264" spans="1:19" ht="19.5" thickTop="1" thickBot="1" x14ac:dyDescent="0.3">
      <c r="A264" s="3" t="str">
        <f t="shared" si="217"/>
        <v>a</v>
      </c>
      <c r="B264" s="1" t="s">
        <v>1</v>
      </c>
      <c r="C264" s="7" t="s">
        <v>9</v>
      </c>
      <c r="D264" s="16">
        <v>6000</v>
      </c>
      <c r="E264" s="16">
        <v>0</v>
      </c>
      <c r="F264" s="22">
        <f t="shared" si="218"/>
        <v>6000</v>
      </c>
      <c r="G264" s="22">
        <v>1500</v>
      </c>
      <c r="H264" s="22">
        <v>1500</v>
      </c>
      <c r="I264" s="21">
        <v>1500</v>
      </c>
      <c r="J264" s="22">
        <v>1500</v>
      </c>
      <c r="K264" s="22">
        <f t="shared" si="219"/>
        <v>0</v>
      </c>
      <c r="L264" s="22"/>
      <c r="M264" s="22"/>
      <c r="N264" s="21"/>
      <c r="O264" s="22"/>
      <c r="Q264" s="5" t="s">
        <v>166</v>
      </c>
      <c r="R264" s="33">
        <f t="shared" si="220"/>
        <v>0</v>
      </c>
      <c r="S264" s="36">
        <f t="shared" si="221"/>
        <v>0</v>
      </c>
    </row>
    <row r="265" spans="1:19" ht="19.5" thickTop="1" thickBot="1" x14ac:dyDescent="0.3">
      <c r="A265" s="3" t="str">
        <f t="shared" si="217"/>
        <v>a</v>
      </c>
      <c r="B265" s="1" t="s">
        <v>1</v>
      </c>
      <c r="C265" s="7" t="s">
        <v>10</v>
      </c>
      <c r="D265" s="16">
        <v>20000</v>
      </c>
      <c r="E265" s="16">
        <v>0</v>
      </c>
      <c r="F265" s="22">
        <f t="shared" si="218"/>
        <v>20000</v>
      </c>
      <c r="G265" s="22">
        <v>5000</v>
      </c>
      <c r="H265" s="22">
        <v>5000</v>
      </c>
      <c r="I265" s="21">
        <v>5000</v>
      </c>
      <c r="J265" s="22">
        <v>5000</v>
      </c>
      <c r="K265" s="22">
        <f t="shared" si="219"/>
        <v>0</v>
      </c>
      <c r="L265" s="22"/>
      <c r="M265" s="22"/>
      <c r="N265" s="21"/>
      <c r="O265" s="22"/>
      <c r="Q265" s="5" t="s">
        <v>166</v>
      </c>
      <c r="R265" s="33">
        <f t="shared" si="220"/>
        <v>0</v>
      </c>
      <c r="S265" s="36">
        <f t="shared" si="221"/>
        <v>0</v>
      </c>
    </row>
    <row r="266" spans="1:19" ht="19.5" hidden="1" thickTop="1" thickBot="1" x14ac:dyDescent="0.3">
      <c r="A266" s="3" t="str">
        <f t="shared" si="217"/>
        <v>b</v>
      </c>
      <c r="B266" s="1" t="s">
        <v>1</v>
      </c>
      <c r="C266" s="7" t="s">
        <v>11</v>
      </c>
      <c r="D266" s="16">
        <v>0</v>
      </c>
      <c r="E266" s="16">
        <v>0</v>
      </c>
      <c r="F266" s="22">
        <f t="shared" si="218"/>
        <v>0</v>
      </c>
      <c r="G266" s="22"/>
      <c r="H266" s="22"/>
      <c r="I266" s="21"/>
      <c r="J266" s="22"/>
      <c r="K266" s="22">
        <f t="shared" si="219"/>
        <v>0</v>
      </c>
      <c r="L266" s="22"/>
      <c r="M266" s="22"/>
      <c r="N266" s="21"/>
      <c r="O266" s="22"/>
      <c r="Q266" s="5" t="s">
        <v>166</v>
      </c>
      <c r="R266" s="33">
        <f t="shared" si="220"/>
        <v>0</v>
      </c>
      <c r="S266" s="36">
        <f t="shared" si="221"/>
        <v>0</v>
      </c>
    </row>
    <row r="267" spans="1:19" ht="19.5" hidden="1" thickTop="1" thickBot="1" x14ac:dyDescent="0.3">
      <c r="A267" s="3" t="str">
        <f t="shared" si="217"/>
        <v>b</v>
      </c>
      <c r="B267" s="1" t="s">
        <v>1</v>
      </c>
      <c r="C267" s="7" t="s">
        <v>12</v>
      </c>
      <c r="D267" s="16">
        <v>0</v>
      </c>
      <c r="E267" s="16">
        <v>0</v>
      </c>
      <c r="F267" s="22">
        <f t="shared" si="218"/>
        <v>0</v>
      </c>
      <c r="G267" s="22"/>
      <c r="H267" s="22"/>
      <c r="I267" s="21"/>
      <c r="J267" s="22"/>
      <c r="K267" s="22">
        <f t="shared" si="219"/>
        <v>0</v>
      </c>
      <c r="L267" s="22"/>
      <c r="M267" s="22"/>
      <c r="N267" s="21"/>
      <c r="O267" s="22"/>
      <c r="Q267" s="5" t="s">
        <v>166</v>
      </c>
      <c r="R267" s="33">
        <f t="shared" si="220"/>
        <v>0</v>
      </c>
      <c r="S267" s="36">
        <f t="shared" si="221"/>
        <v>0</v>
      </c>
    </row>
    <row r="268" spans="1:19" ht="31.5" hidden="1" thickTop="1" thickBot="1" x14ac:dyDescent="0.3">
      <c r="A268" s="3" t="str">
        <f t="shared" si="217"/>
        <v>b</v>
      </c>
      <c r="B268" s="35" t="s">
        <v>59</v>
      </c>
      <c r="C268" s="2" t="s">
        <v>185</v>
      </c>
      <c r="D268" s="14">
        <f t="shared" ref="D268:E268" si="222">D269+D277+D278+D279</f>
        <v>0</v>
      </c>
      <c r="E268" s="14">
        <f t="shared" si="222"/>
        <v>0</v>
      </c>
      <c r="F268" s="19">
        <f t="shared" si="218"/>
        <v>0</v>
      </c>
      <c r="G268" s="19">
        <f t="shared" ref="G268:J268" si="223">G269+G277+G278+G279</f>
        <v>0</v>
      </c>
      <c r="H268" s="19">
        <f t="shared" si="223"/>
        <v>0</v>
      </c>
      <c r="I268" s="19">
        <f t="shared" si="223"/>
        <v>0</v>
      </c>
      <c r="J268" s="19">
        <f t="shared" si="223"/>
        <v>0</v>
      </c>
      <c r="K268" s="19">
        <f t="shared" si="219"/>
        <v>0</v>
      </c>
      <c r="L268" s="19">
        <f t="shared" ref="L268:O268" si="224">L269+L277+L278+L279</f>
        <v>0</v>
      </c>
      <c r="M268" s="19">
        <f t="shared" si="224"/>
        <v>0</v>
      </c>
      <c r="N268" s="19">
        <f t="shared" si="224"/>
        <v>0</v>
      </c>
      <c r="O268" s="19">
        <f t="shared" si="224"/>
        <v>0</v>
      </c>
      <c r="P268" s="5" t="s">
        <v>159</v>
      </c>
      <c r="Q268" s="5" t="s">
        <v>164</v>
      </c>
      <c r="R268" s="33">
        <f t="shared" si="220"/>
        <v>0</v>
      </c>
      <c r="S268" s="36">
        <f t="shared" si="221"/>
        <v>0</v>
      </c>
    </row>
    <row r="269" spans="1:19" ht="19.5" hidden="1" thickTop="1" thickBot="1" x14ac:dyDescent="0.3">
      <c r="A269" s="3" t="str">
        <f t="shared" si="217"/>
        <v>b</v>
      </c>
      <c r="B269" s="1" t="s">
        <v>1</v>
      </c>
      <c r="C269" s="7" t="s">
        <v>2</v>
      </c>
      <c r="D269" s="15">
        <f t="shared" ref="D269:E269" si="225">D270+D271+D272+D273+D274+D275+D276</f>
        <v>0</v>
      </c>
      <c r="E269" s="15">
        <f t="shared" si="225"/>
        <v>0</v>
      </c>
      <c r="F269" s="20">
        <f t="shared" si="218"/>
        <v>0</v>
      </c>
      <c r="G269" s="20">
        <f t="shared" ref="G269:J269" si="226">G270+G271+G272+G273+G274+G275+G276</f>
        <v>0</v>
      </c>
      <c r="H269" s="20">
        <f t="shared" si="226"/>
        <v>0</v>
      </c>
      <c r="I269" s="20">
        <f t="shared" si="226"/>
        <v>0</v>
      </c>
      <c r="J269" s="20">
        <f t="shared" si="226"/>
        <v>0</v>
      </c>
      <c r="K269" s="20">
        <f t="shared" si="219"/>
        <v>0</v>
      </c>
      <c r="L269" s="20">
        <f t="shared" ref="L269:O269" si="227">L270+L271+L272+L273+L274+L275+L276</f>
        <v>0</v>
      </c>
      <c r="M269" s="20">
        <f t="shared" si="227"/>
        <v>0</v>
      </c>
      <c r="N269" s="20">
        <f t="shared" si="227"/>
        <v>0</v>
      </c>
      <c r="O269" s="20">
        <f t="shared" si="227"/>
        <v>0</v>
      </c>
      <c r="P269" s="5" t="s">
        <v>159</v>
      </c>
      <c r="Q269" s="5" t="s">
        <v>164</v>
      </c>
      <c r="R269" s="33">
        <f t="shared" si="220"/>
        <v>0</v>
      </c>
      <c r="S269" s="36">
        <f t="shared" si="221"/>
        <v>0</v>
      </c>
    </row>
    <row r="270" spans="1:19" ht="19.5" hidden="1" thickTop="1" thickBot="1" x14ac:dyDescent="0.3">
      <c r="A270" s="3" t="str">
        <f t="shared" si="217"/>
        <v>b</v>
      </c>
      <c r="B270" s="1" t="s">
        <v>1</v>
      </c>
      <c r="C270" s="7" t="s">
        <v>3</v>
      </c>
      <c r="D270" s="16">
        <v>0</v>
      </c>
      <c r="E270" s="16">
        <v>0</v>
      </c>
      <c r="F270" s="22">
        <f t="shared" si="218"/>
        <v>0</v>
      </c>
      <c r="G270" s="22"/>
      <c r="H270" s="22"/>
      <c r="I270" s="21"/>
      <c r="J270" s="22"/>
      <c r="K270" s="22">
        <f t="shared" si="219"/>
        <v>0</v>
      </c>
      <c r="L270" s="22"/>
      <c r="M270" s="22"/>
      <c r="N270" s="21"/>
      <c r="O270" s="22"/>
      <c r="Q270" s="5" t="s">
        <v>164</v>
      </c>
      <c r="R270" s="33">
        <f t="shared" si="220"/>
        <v>0</v>
      </c>
      <c r="S270" s="36">
        <f t="shared" si="221"/>
        <v>0</v>
      </c>
    </row>
    <row r="271" spans="1:19" ht="19.5" hidden="1" thickTop="1" thickBot="1" x14ac:dyDescent="0.3">
      <c r="A271" s="3" t="str">
        <f t="shared" si="217"/>
        <v>b</v>
      </c>
      <c r="B271" s="1" t="s">
        <v>1</v>
      </c>
      <c r="C271" s="7" t="s">
        <v>4</v>
      </c>
      <c r="D271" s="16">
        <v>0</v>
      </c>
      <c r="E271" s="16">
        <v>0</v>
      </c>
      <c r="F271" s="22">
        <f t="shared" si="218"/>
        <v>0</v>
      </c>
      <c r="G271" s="22"/>
      <c r="H271" s="22"/>
      <c r="I271" s="21"/>
      <c r="J271" s="22"/>
      <c r="K271" s="22">
        <f t="shared" si="219"/>
        <v>0</v>
      </c>
      <c r="L271" s="22"/>
      <c r="M271" s="22"/>
      <c r="N271" s="21"/>
      <c r="O271" s="22"/>
      <c r="Q271" s="5" t="s">
        <v>164</v>
      </c>
      <c r="R271" s="33">
        <f t="shared" si="220"/>
        <v>0</v>
      </c>
      <c r="S271" s="36">
        <f t="shared" si="221"/>
        <v>0</v>
      </c>
    </row>
    <row r="272" spans="1:19" ht="19.5" hidden="1" thickTop="1" thickBot="1" x14ac:dyDescent="0.3">
      <c r="A272" s="3" t="str">
        <f t="shared" si="217"/>
        <v>b</v>
      </c>
      <c r="B272" s="1" t="s">
        <v>1</v>
      </c>
      <c r="C272" s="7" t="s">
        <v>5</v>
      </c>
      <c r="D272" s="16">
        <v>0</v>
      </c>
      <c r="E272" s="16">
        <v>0</v>
      </c>
      <c r="F272" s="22">
        <f t="shared" si="218"/>
        <v>0</v>
      </c>
      <c r="G272" s="22"/>
      <c r="H272" s="22"/>
      <c r="I272" s="21"/>
      <c r="J272" s="22"/>
      <c r="K272" s="22">
        <f t="shared" si="219"/>
        <v>0</v>
      </c>
      <c r="L272" s="22"/>
      <c r="M272" s="22"/>
      <c r="N272" s="21"/>
      <c r="O272" s="22"/>
      <c r="Q272" s="5" t="s">
        <v>164</v>
      </c>
      <c r="R272" s="33">
        <f t="shared" si="220"/>
        <v>0</v>
      </c>
      <c r="S272" s="36">
        <f t="shared" si="221"/>
        <v>0</v>
      </c>
    </row>
    <row r="273" spans="1:19" ht="19.5" hidden="1" thickTop="1" thickBot="1" x14ac:dyDescent="0.3">
      <c r="A273" s="3" t="str">
        <f t="shared" si="217"/>
        <v>b</v>
      </c>
      <c r="B273" s="1" t="s">
        <v>1</v>
      </c>
      <c r="C273" s="7" t="s">
        <v>6</v>
      </c>
      <c r="D273" s="16">
        <v>0</v>
      </c>
      <c r="E273" s="16">
        <v>0</v>
      </c>
      <c r="F273" s="22">
        <f t="shared" si="218"/>
        <v>0</v>
      </c>
      <c r="G273" s="22"/>
      <c r="H273" s="22"/>
      <c r="I273" s="21"/>
      <c r="J273" s="22"/>
      <c r="K273" s="22">
        <f t="shared" si="219"/>
        <v>0</v>
      </c>
      <c r="L273" s="22"/>
      <c r="M273" s="22"/>
      <c r="N273" s="21"/>
      <c r="O273" s="22"/>
      <c r="Q273" s="5" t="s">
        <v>164</v>
      </c>
      <c r="R273" s="33">
        <f t="shared" si="220"/>
        <v>0</v>
      </c>
      <c r="S273" s="36">
        <f t="shared" si="221"/>
        <v>0</v>
      </c>
    </row>
    <row r="274" spans="1:19" ht="19.5" hidden="1" thickTop="1" thickBot="1" x14ac:dyDescent="0.3">
      <c r="A274" s="3" t="str">
        <f t="shared" si="217"/>
        <v>b</v>
      </c>
      <c r="B274" s="1" t="s">
        <v>1</v>
      </c>
      <c r="C274" s="7" t="s">
        <v>7</v>
      </c>
      <c r="D274" s="16">
        <v>0</v>
      </c>
      <c r="E274" s="16">
        <v>0</v>
      </c>
      <c r="F274" s="22">
        <f t="shared" si="218"/>
        <v>0</v>
      </c>
      <c r="G274" s="22"/>
      <c r="H274" s="22"/>
      <c r="I274" s="21"/>
      <c r="J274" s="22"/>
      <c r="K274" s="22">
        <f t="shared" si="219"/>
        <v>0</v>
      </c>
      <c r="L274" s="22"/>
      <c r="M274" s="22"/>
      <c r="N274" s="21"/>
      <c r="O274" s="22"/>
      <c r="Q274" s="5" t="s">
        <v>164</v>
      </c>
      <c r="R274" s="33">
        <f t="shared" si="220"/>
        <v>0</v>
      </c>
      <c r="S274" s="36">
        <f t="shared" si="221"/>
        <v>0</v>
      </c>
    </row>
    <row r="275" spans="1:19" ht="19.5" hidden="1" thickTop="1" thickBot="1" x14ac:dyDescent="0.3">
      <c r="A275" s="3" t="str">
        <f t="shared" si="217"/>
        <v>b</v>
      </c>
      <c r="B275" s="1" t="s">
        <v>1</v>
      </c>
      <c r="C275" s="7" t="s">
        <v>8</v>
      </c>
      <c r="D275" s="16">
        <v>0</v>
      </c>
      <c r="E275" s="16">
        <v>0</v>
      </c>
      <c r="F275" s="22">
        <f t="shared" si="218"/>
        <v>0</v>
      </c>
      <c r="G275" s="22"/>
      <c r="H275" s="22"/>
      <c r="I275" s="21"/>
      <c r="J275" s="22"/>
      <c r="K275" s="22">
        <f t="shared" si="219"/>
        <v>0</v>
      </c>
      <c r="L275" s="22"/>
      <c r="M275" s="22"/>
      <c r="N275" s="21"/>
      <c r="O275" s="22"/>
      <c r="Q275" s="5" t="s">
        <v>164</v>
      </c>
      <c r="R275" s="33">
        <f t="shared" si="220"/>
        <v>0</v>
      </c>
      <c r="S275" s="36">
        <f t="shared" si="221"/>
        <v>0</v>
      </c>
    </row>
    <row r="276" spans="1:19" ht="19.5" hidden="1" thickTop="1" thickBot="1" x14ac:dyDescent="0.3">
      <c r="A276" s="3" t="str">
        <f t="shared" si="217"/>
        <v>b</v>
      </c>
      <c r="B276" s="1" t="s">
        <v>1</v>
      </c>
      <c r="C276" s="7" t="s">
        <v>9</v>
      </c>
      <c r="D276" s="16">
        <v>0</v>
      </c>
      <c r="E276" s="16">
        <v>0</v>
      </c>
      <c r="F276" s="22">
        <f t="shared" si="218"/>
        <v>0</v>
      </c>
      <c r="G276" s="22"/>
      <c r="H276" s="22"/>
      <c r="I276" s="21"/>
      <c r="J276" s="22"/>
      <c r="K276" s="22">
        <f t="shared" si="219"/>
        <v>0</v>
      </c>
      <c r="L276" s="22"/>
      <c r="M276" s="22"/>
      <c r="N276" s="21"/>
      <c r="O276" s="22"/>
      <c r="Q276" s="5" t="s">
        <v>164</v>
      </c>
      <c r="R276" s="33">
        <f t="shared" si="220"/>
        <v>0</v>
      </c>
      <c r="S276" s="36">
        <f t="shared" si="221"/>
        <v>0</v>
      </c>
    </row>
    <row r="277" spans="1:19" ht="19.5" hidden="1" thickTop="1" thickBot="1" x14ac:dyDescent="0.3">
      <c r="A277" s="3" t="str">
        <f t="shared" si="217"/>
        <v>b</v>
      </c>
      <c r="B277" s="1" t="s">
        <v>1</v>
      </c>
      <c r="C277" s="7" t="s">
        <v>10</v>
      </c>
      <c r="D277" s="16">
        <v>0</v>
      </c>
      <c r="E277" s="16">
        <v>0</v>
      </c>
      <c r="F277" s="22">
        <f t="shared" si="218"/>
        <v>0</v>
      </c>
      <c r="G277" s="22"/>
      <c r="H277" s="22"/>
      <c r="I277" s="21"/>
      <c r="J277" s="22"/>
      <c r="K277" s="22">
        <f t="shared" si="219"/>
        <v>0</v>
      </c>
      <c r="L277" s="22"/>
      <c r="M277" s="22"/>
      <c r="N277" s="21"/>
      <c r="O277" s="22"/>
      <c r="Q277" s="5" t="s">
        <v>164</v>
      </c>
      <c r="R277" s="33">
        <f t="shared" si="220"/>
        <v>0</v>
      </c>
      <c r="S277" s="36">
        <f t="shared" si="221"/>
        <v>0</v>
      </c>
    </row>
    <row r="278" spans="1:19" ht="19.5" hidden="1" thickTop="1" thickBot="1" x14ac:dyDescent="0.3">
      <c r="A278" s="3" t="str">
        <f t="shared" si="217"/>
        <v>b</v>
      </c>
      <c r="B278" s="1" t="s">
        <v>1</v>
      </c>
      <c r="C278" s="7" t="s">
        <v>11</v>
      </c>
      <c r="D278" s="16">
        <v>0</v>
      </c>
      <c r="E278" s="16">
        <v>0</v>
      </c>
      <c r="F278" s="22">
        <f t="shared" si="218"/>
        <v>0</v>
      </c>
      <c r="G278" s="22"/>
      <c r="H278" s="22"/>
      <c r="I278" s="21"/>
      <c r="J278" s="22"/>
      <c r="K278" s="22">
        <f t="shared" si="219"/>
        <v>0</v>
      </c>
      <c r="L278" s="22"/>
      <c r="M278" s="22"/>
      <c r="N278" s="21"/>
      <c r="O278" s="22"/>
      <c r="Q278" s="5" t="s">
        <v>164</v>
      </c>
      <c r="R278" s="33">
        <f t="shared" si="220"/>
        <v>0</v>
      </c>
      <c r="S278" s="36">
        <f t="shared" si="221"/>
        <v>0</v>
      </c>
    </row>
    <row r="279" spans="1:19" ht="19.5" hidden="1" thickTop="1" thickBot="1" x14ac:dyDescent="0.3">
      <c r="A279" s="3" t="str">
        <f t="shared" si="217"/>
        <v>b</v>
      </c>
      <c r="B279" s="1" t="s">
        <v>1</v>
      </c>
      <c r="C279" s="7" t="s">
        <v>12</v>
      </c>
      <c r="D279" s="16">
        <v>0</v>
      </c>
      <c r="E279" s="16">
        <v>0</v>
      </c>
      <c r="F279" s="22">
        <f t="shared" si="218"/>
        <v>0</v>
      </c>
      <c r="G279" s="22"/>
      <c r="H279" s="22"/>
      <c r="I279" s="21"/>
      <c r="J279" s="22"/>
      <c r="K279" s="22">
        <f t="shared" si="219"/>
        <v>0</v>
      </c>
      <c r="L279" s="22"/>
      <c r="M279" s="22"/>
      <c r="N279" s="21"/>
      <c r="O279" s="22"/>
      <c r="Q279" s="5" t="s">
        <v>164</v>
      </c>
      <c r="R279" s="33">
        <f t="shared" si="220"/>
        <v>0</v>
      </c>
      <c r="S279" s="36">
        <f t="shared" si="221"/>
        <v>0</v>
      </c>
    </row>
    <row r="280" spans="1:19" ht="46.5" hidden="1" thickTop="1" thickBot="1" x14ac:dyDescent="0.3">
      <c r="A280" s="3" t="str">
        <f t="shared" si="217"/>
        <v>b</v>
      </c>
      <c r="B280" s="35" t="s">
        <v>61</v>
      </c>
      <c r="C280" s="9" t="s">
        <v>60</v>
      </c>
      <c r="D280" s="14">
        <f t="shared" ref="D280:E280" si="228">D281+D289+D290+D291</f>
        <v>0</v>
      </c>
      <c r="E280" s="14">
        <f t="shared" si="228"/>
        <v>0</v>
      </c>
      <c r="F280" s="19">
        <f t="shared" si="218"/>
        <v>0</v>
      </c>
      <c r="G280" s="19">
        <f t="shared" ref="G280:J280" si="229">G281+G289+G290+G291</f>
        <v>0</v>
      </c>
      <c r="H280" s="19">
        <f t="shared" si="229"/>
        <v>0</v>
      </c>
      <c r="I280" s="19">
        <f t="shared" si="229"/>
        <v>0</v>
      </c>
      <c r="J280" s="19">
        <f t="shared" si="229"/>
        <v>0</v>
      </c>
      <c r="K280" s="19">
        <f t="shared" si="219"/>
        <v>0</v>
      </c>
      <c r="L280" s="19">
        <f t="shared" ref="L280:O280" si="230">L281+L289+L290+L291</f>
        <v>0</v>
      </c>
      <c r="M280" s="19">
        <f t="shared" si="230"/>
        <v>0</v>
      </c>
      <c r="N280" s="19">
        <f t="shared" si="230"/>
        <v>0</v>
      </c>
      <c r="O280" s="19">
        <f t="shared" si="230"/>
        <v>0</v>
      </c>
      <c r="P280" s="5" t="s">
        <v>159</v>
      </c>
      <c r="Q280" s="5" t="s">
        <v>165</v>
      </c>
      <c r="R280" s="33">
        <f t="shared" si="220"/>
        <v>0</v>
      </c>
      <c r="S280" s="36">
        <f t="shared" si="221"/>
        <v>0</v>
      </c>
    </row>
    <row r="281" spans="1:19" ht="19.5" hidden="1" thickTop="1" thickBot="1" x14ac:dyDescent="0.3">
      <c r="A281" s="3" t="str">
        <f t="shared" si="217"/>
        <v>b</v>
      </c>
      <c r="B281" s="1" t="s">
        <v>1</v>
      </c>
      <c r="C281" s="7" t="s">
        <v>2</v>
      </c>
      <c r="D281" s="15">
        <f t="shared" ref="D281:E281" si="231">D282+D283+D284+D285+D286+D287+D288</f>
        <v>0</v>
      </c>
      <c r="E281" s="15">
        <f t="shared" si="231"/>
        <v>0</v>
      </c>
      <c r="F281" s="20">
        <f t="shared" si="218"/>
        <v>0</v>
      </c>
      <c r="G281" s="20">
        <f t="shared" ref="G281:J281" si="232">G282+G283+G284+G285+G286+G287+G288</f>
        <v>0</v>
      </c>
      <c r="H281" s="20">
        <f t="shared" si="232"/>
        <v>0</v>
      </c>
      <c r="I281" s="20">
        <f t="shared" si="232"/>
        <v>0</v>
      </c>
      <c r="J281" s="20">
        <f t="shared" si="232"/>
        <v>0</v>
      </c>
      <c r="K281" s="20">
        <f t="shared" si="219"/>
        <v>0</v>
      </c>
      <c r="L281" s="20">
        <f t="shared" ref="L281:O281" si="233">L282+L283+L284+L285+L286+L287+L288</f>
        <v>0</v>
      </c>
      <c r="M281" s="20">
        <f t="shared" si="233"/>
        <v>0</v>
      </c>
      <c r="N281" s="20">
        <f t="shared" si="233"/>
        <v>0</v>
      </c>
      <c r="O281" s="20">
        <f t="shared" si="233"/>
        <v>0</v>
      </c>
      <c r="P281" s="5" t="s">
        <v>159</v>
      </c>
      <c r="Q281" s="5" t="s">
        <v>165</v>
      </c>
      <c r="R281" s="33">
        <f t="shared" si="220"/>
        <v>0</v>
      </c>
      <c r="S281" s="36">
        <f t="shared" si="221"/>
        <v>0</v>
      </c>
    </row>
    <row r="282" spans="1:19" ht="19.5" hidden="1" thickTop="1" thickBot="1" x14ac:dyDescent="0.3">
      <c r="A282" s="3" t="str">
        <f t="shared" si="217"/>
        <v>b</v>
      </c>
      <c r="B282" s="1" t="s">
        <v>1</v>
      </c>
      <c r="C282" s="7" t="s">
        <v>3</v>
      </c>
      <c r="D282" s="16">
        <v>0</v>
      </c>
      <c r="E282" s="16">
        <v>0</v>
      </c>
      <c r="F282" s="22">
        <f t="shared" si="218"/>
        <v>0</v>
      </c>
      <c r="G282" s="22"/>
      <c r="H282" s="22"/>
      <c r="I282" s="21"/>
      <c r="J282" s="22"/>
      <c r="K282" s="22">
        <f t="shared" si="219"/>
        <v>0</v>
      </c>
      <c r="L282" s="22"/>
      <c r="M282" s="22"/>
      <c r="N282" s="21"/>
      <c r="O282" s="22"/>
      <c r="Q282" s="5" t="s">
        <v>165</v>
      </c>
      <c r="R282" s="33">
        <f t="shared" si="220"/>
        <v>0</v>
      </c>
      <c r="S282" s="36">
        <f t="shared" si="221"/>
        <v>0</v>
      </c>
    </row>
    <row r="283" spans="1:19" ht="19.5" hidden="1" thickTop="1" thickBot="1" x14ac:dyDescent="0.3">
      <c r="A283" s="3" t="str">
        <f t="shared" si="217"/>
        <v>b</v>
      </c>
      <c r="B283" s="1" t="s">
        <v>1</v>
      </c>
      <c r="C283" s="7" t="s">
        <v>4</v>
      </c>
      <c r="D283" s="16">
        <v>0</v>
      </c>
      <c r="E283" s="16">
        <v>0</v>
      </c>
      <c r="F283" s="22">
        <f t="shared" si="218"/>
        <v>0</v>
      </c>
      <c r="G283" s="22"/>
      <c r="H283" s="22"/>
      <c r="I283" s="21"/>
      <c r="J283" s="22"/>
      <c r="K283" s="22">
        <f t="shared" si="219"/>
        <v>0</v>
      </c>
      <c r="L283" s="22"/>
      <c r="M283" s="22"/>
      <c r="N283" s="21"/>
      <c r="O283" s="22"/>
      <c r="Q283" s="5" t="s">
        <v>165</v>
      </c>
      <c r="R283" s="33">
        <f t="shared" si="220"/>
        <v>0</v>
      </c>
      <c r="S283" s="36">
        <f t="shared" si="221"/>
        <v>0</v>
      </c>
    </row>
    <row r="284" spans="1:19" ht="19.5" hidden="1" thickTop="1" thickBot="1" x14ac:dyDescent="0.3">
      <c r="A284" s="3" t="str">
        <f t="shared" si="217"/>
        <v>b</v>
      </c>
      <c r="B284" s="1" t="s">
        <v>1</v>
      </c>
      <c r="C284" s="7" t="s">
        <v>5</v>
      </c>
      <c r="D284" s="16">
        <v>0</v>
      </c>
      <c r="E284" s="16">
        <v>0</v>
      </c>
      <c r="F284" s="22">
        <f t="shared" si="218"/>
        <v>0</v>
      </c>
      <c r="G284" s="22"/>
      <c r="H284" s="22"/>
      <c r="I284" s="21"/>
      <c r="J284" s="22"/>
      <c r="K284" s="22">
        <f t="shared" si="219"/>
        <v>0</v>
      </c>
      <c r="L284" s="22"/>
      <c r="M284" s="22"/>
      <c r="N284" s="21"/>
      <c r="O284" s="22"/>
      <c r="Q284" s="5" t="s">
        <v>165</v>
      </c>
      <c r="R284" s="33">
        <f t="shared" si="220"/>
        <v>0</v>
      </c>
      <c r="S284" s="36">
        <f t="shared" si="221"/>
        <v>0</v>
      </c>
    </row>
    <row r="285" spans="1:19" ht="19.5" hidden="1" thickTop="1" thickBot="1" x14ac:dyDescent="0.3">
      <c r="A285" s="3" t="str">
        <f t="shared" si="217"/>
        <v>b</v>
      </c>
      <c r="B285" s="1" t="s">
        <v>1</v>
      </c>
      <c r="C285" s="7" t="s">
        <v>6</v>
      </c>
      <c r="D285" s="16">
        <v>0</v>
      </c>
      <c r="E285" s="16">
        <v>0</v>
      </c>
      <c r="F285" s="22">
        <f t="shared" si="218"/>
        <v>0</v>
      </c>
      <c r="G285" s="22"/>
      <c r="H285" s="22"/>
      <c r="I285" s="21"/>
      <c r="J285" s="22"/>
      <c r="K285" s="22">
        <f t="shared" si="219"/>
        <v>0</v>
      </c>
      <c r="L285" s="22"/>
      <c r="M285" s="22"/>
      <c r="N285" s="21"/>
      <c r="O285" s="22"/>
      <c r="Q285" s="5" t="s">
        <v>165</v>
      </c>
      <c r="R285" s="33">
        <f t="shared" si="220"/>
        <v>0</v>
      </c>
      <c r="S285" s="36">
        <f t="shared" si="221"/>
        <v>0</v>
      </c>
    </row>
    <row r="286" spans="1:19" ht="19.5" hidden="1" thickTop="1" thickBot="1" x14ac:dyDescent="0.3">
      <c r="A286" s="3" t="str">
        <f t="shared" si="217"/>
        <v>b</v>
      </c>
      <c r="B286" s="1" t="s">
        <v>1</v>
      </c>
      <c r="C286" s="7" t="s">
        <v>7</v>
      </c>
      <c r="D286" s="16">
        <v>0</v>
      </c>
      <c r="E286" s="16">
        <v>0</v>
      </c>
      <c r="F286" s="22">
        <f t="shared" si="218"/>
        <v>0</v>
      </c>
      <c r="G286" s="22"/>
      <c r="H286" s="22"/>
      <c r="I286" s="21"/>
      <c r="J286" s="22"/>
      <c r="K286" s="22">
        <f t="shared" si="219"/>
        <v>0</v>
      </c>
      <c r="L286" s="22"/>
      <c r="M286" s="22"/>
      <c r="N286" s="21"/>
      <c r="O286" s="22"/>
      <c r="Q286" s="5" t="s">
        <v>165</v>
      </c>
      <c r="R286" s="33">
        <f t="shared" si="220"/>
        <v>0</v>
      </c>
      <c r="S286" s="36">
        <f t="shared" si="221"/>
        <v>0</v>
      </c>
    </row>
    <row r="287" spans="1:19" ht="19.5" hidden="1" thickTop="1" thickBot="1" x14ac:dyDescent="0.3">
      <c r="A287" s="3" t="str">
        <f t="shared" si="217"/>
        <v>b</v>
      </c>
      <c r="B287" s="1" t="s">
        <v>1</v>
      </c>
      <c r="C287" s="7" t="s">
        <v>8</v>
      </c>
      <c r="D287" s="16">
        <v>0</v>
      </c>
      <c r="E287" s="16">
        <v>0</v>
      </c>
      <c r="F287" s="22">
        <f t="shared" si="218"/>
        <v>0</v>
      </c>
      <c r="G287" s="22"/>
      <c r="H287" s="22"/>
      <c r="I287" s="21"/>
      <c r="J287" s="22"/>
      <c r="K287" s="22">
        <f t="shared" si="219"/>
        <v>0</v>
      </c>
      <c r="L287" s="22"/>
      <c r="M287" s="22"/>
      <c r="N287" s="21"/>
      <c r="O287" s="22"/>
      <c r="Q287" s="5" t="s">
        <v>165</v>
      </c>
      <c r="R287" s="33">
        <f t="shared" si="220"/>
        <v>0</v>
      </c>
      <c r="S287" s="36">
        <f t="shared" si="221"/>
        <v>0</v>
      </c>
    </row>
    <row r="288" spans="1:19" ht="19.5" hidden="1" thickTop="1" thickBot="1" x14ac:dyDescent="0.3">
      <c r="A288" s="3" t="str">
        <f t="shared" si="217"/>
        <v>b</v>
      </c>
      <c r="B288" s="1" t="s">
        <v>1</v>
      </c>
      <c r="C288" s="7" t="s">
        <v>9</v>
      </c>
      <c r="D288" s="16">
        <v>0</v>
      </c>
      <c r="E288" s="16">
        <v>0</v>
      </c>
      <c r="F288" s="22">
        <f t="shared" si="218"/>
        <v>0</v>
      </c>
      <c r="G288" s="22"/>
      <c r="H288" s="22"/>
      <c r="I288" s="21"/>
      <c r="J288" s="22"/>
      <c r="K288" s="22">
        <f t="shared" si="219"/>
        <v>0</v>
      </c>
      <c r="L288" s="22"/>
      <c r="M288" s="22"/>
      <c r="N288" s="21"/>
      <c r="O288" s="22"/>
      <c r="Q288" s="5" t="s">
        <v>165</v>
      </c>
      <c r="R288" s="33">
        <f t="shared" si="220"/>
        <v>0</v>
      </c>
      <c r="S288" s="36">
        <f t="shared" si="221"/>
        <v>0</v>
      </c>
    </row>
    <row r="289" spans="1:19" ht="19.5" hidden="1" thickTop="1" thickBot="1" x14ac:dyDescent="0.3">
      <c r="A289" s="3" t="str">
        <f t="shared" si="217"/>
        <v>b</v>
      </c>
      <c r="B289" s="1" t="s">
        <v>1</v>
      </c>
      <c r="C289" s="7" t="s">
        <v>10</v>
      </c>
      <c r="D289" s="16">
        <v>0</v>
      </c>
      <c r="E289" s="16">
        <v>0</v>
      </c>
      <c r="F289" s="22">
        <f t="shared" si="218"/>
        <v>0</v>
      </c>
      <c r="G289" s="22"/>
      <c r="H289" s="22"/>
      <c r="I289" s="21"/>
      <c r="J289" s="22"/>
      <c r="K289" s="22">
        <f t="shared" si="219"/>
        <v>0</v>
      </c>
      <c r="L289" s="22"/>
      <c r="M289" s="22"/>
      <c r="N289" s="21"/>
      <c r="O289" s="22"/>
      <c r="Q289" s="5" t="s">
        <v>165</v>
      </c>
      <c r="R289" s="33">
        <f t="shared" si="220"/>
        <v>0</v>
      </c>
      <c r="S289" s="36">
        <f t="shared" si="221"/>
        <v>0</v>
      </c>
    </row>
    <row r="290" spans="1:19" ht="19.5" hidden="1" thickTop="1" thickBot="1" x14ac:dyDescent="0.3">
      <c r="A290" s="3" t="str">
        <f t="shared" si="217"/>
        <v>b</v>
      </c>
      <c r="B290" s="1" t="s">
        <v>1</v>
      </c>
      <c r="C290" s="7" t="s">
        <v>11</v>
      </c>
      <c r="D290" s="16">
        <v>0</v>
      </c>
      <c r="E290" s="16">
        <v>0</v>
      </c>
      <c r="F290" s="22">
        <f t="shared" si="218"/>
        <v>0</v>
      </c>
      <c r="G290" s="22"/>
      <c r="H290" s="22"/>
      <c r="I290" s="21"/>
      <c r="J290" s="22"/>
      <c r="K290" s="22">
        <f t="shared" si="219"/>
        <v>0</v>
      </c>
      <c r="L290" s="22"/>
      <c r="M290" s="22"/>
      <c r="N290" s="21"/>
      <c r="O290" s="22"/>
      <c r="Q290" s="5" t="s">
        <v>165</v>
      </c>
      <c r="R290" s="33">
        <f t="shared" si="220"/>
        <v>0</v>
      </c>
      <c r="S290" s="36">
        <f t="shared" si="221"/>
        <v>0</v>
      </c>
    </row>
    <row r="291" spans="1:19" ht="19.5" hidden="1" thickTop="1" thickBot="1" x14ac:dyDescent="0.3">
      <c r="A291" s="3" t="str">
        <f t="shared" si="217"/>
        <v>b</v>
      </c>
      <c r="B291" s="1" t="s">
        <v>1</v>
      </c>
      <c r="C291" s="7" t="s">
        <v>12</v>
      </c>
      <c r="D291" s="16">
        <v>0</v>
      </c>
      <c r="E291" s="16">
        <v>0</v>
      </c>
      <c r="F291" s="22">
        <f t="shared" si="218"/>
        <v>0</v>
      </c>
      <c r="G291" s="22"/>
      <c r="H291" s="22"/>
      <c r="I291" s="21"/>
      <c r="J291" s="22"/>
      <c r="K291" s="22">
        <f t="shared" si="219"/>
        <v>0</v>
      </c>
      <c r="L291" s="22"/>
      <c r="M291" s="22"/>
      <c r="N291" s="21"/>
      <c r="O291" s="22"/>
      <c r="Q291" s="5" t="s">
        <v>165</v>
      </c>
      <c r="R291" s="33">
        <f t="shared" si="220"/>
        <v>0</v>
      </c>
      <c r="S291" s="36">
        <f t="shared" si="221"/>
        <v>0</v>
      </c>
    </row>
    <row r="292" spans="1:19" ht="19.5" thickTop="1" thickBot="1" x14ac:dyDescent="0.3">
      <c r="A292" s="3" t="str">
        <f t="shared" si="217"/>
        <v>a</v>
      </c>
      <c r="B292" s="37" t="s">
        <v>63</v>
      </c>
      <c r="C292" s="38" t="s">
        <v>186</v>
      </c>
      <c r="D292" s="14">
        <f t="shared" ref="D292:E292" si="234">D293+D301+D302+D303</f>
        <v>2273000000</v>
      </c>
      <c r="E292" s="14">
        <f t="shared" si="234"/>
        <v>0</v>
      </c>
      <c r="F292" s="40">
        <f t="shared" si="218"/>
        <v>2273000000</v>
      </c>
      <c r="G292" s="40">
        <f t="shared" ref="G292:J292" si="235">G293+G301+G302+G303</f>
        <v>539754000</v>
      </c>
      <c r="H292" s="40">
        <f t="shared" si="235"/>
        <v>548779900</v>
      </c>
      <c r="I292" s="40">
        <f t="shared" si="235"/>
        <v>602973700</v>
      </c>
      <c r="J292" s="40">
        <f t="shared" si="235"/>
        <v>581492400</v>
      </c>
      <c r="K292" s="14">
        <f t="shared" si="219"/>
        <v>0</v>
      </c>
      <c r="L292" s="14">
        <f t="shared" ref="L292:O292" si="236">L293+L301+L302+L303</f>
        <v>0</v>
      </c>
      <c r="M292" s="14">
        <f t="shared" si="236"/>
        <v>0</v>
      </c>
      <c r="N292" s="14">
        <f t="shared" si="236"/>
        <v>0</v>
      </c>
      <c r="O292" s="14">
        <f t="shared" si="236"/>
        <v>0</v>
      </c>
      <c r="P292" s="5" t="s">
        <v>159</v>
      </c>
      <c r="Q292" s="5" t="s">
        <v>163</v>
      </c>
      <c r="R292" s="33">
        <f t="shared" si="220"/>
        <v>0</v>
      </c>
      <c r="S292" s="36">
        <f t="shared" si="221"/>
        <v>0</v>
      </c>
    </row>
    <row r="293" spans="1:19" ht="19.5" thickTop="1" thickBot="1" x14ac:dyDescent="0.3">
      <c r="A293" s="3" t="str">
        <f t="shared" si="217"/>
        <v>a</v>
      </c>
      <c r="B293" s="1" t="s">
        <v>1</v>
      </c>
      <c r="C293" s="7" t="s">
        <v>2</v>
      </c>
      <c r="D293" s="15">
        <f t="shared" ref="D293:E293" si="237">D294+D295+D296+D297+D298+D299+D300</f>
        <v>2273000000</v>
      </c>
      <c r="E293" s="15">
        <f t="shared" si="237"/>
        <v>0</v>
      </c>
      <c r="F293" s="20">
        <f t="shared" si="218"/>
        <v>2273000000</v>
      </c>
      <c r="G293" s="20">
        <f t="shared" ref="G293:J293" si="238">G294+G295+G296+G297+G298+G299+G300</f>
        <v>539754000</v>
      </c>
      <c r="H293" s="20">
        <f t="shared" si="238"/>
        <v>548779900</v>
      </c>
      <c r="I293" s="20">
        <f t="shared" si="238"/>
        <v>602973700</v>
      </c>
      <c r="J293" s="20">
        <f t="shared" si="238"/>
        <v>581492400</v>
      </c>
      <c r="K293" s="20">
        <f t="shared" si="219"/>
        <v>0</v>
      </c>
      <c r="L293" s="20">
        <f t="shared" ref="L293:O293" si="239">L294+L295+L296+L297+L298+L299+L300</f>
        <v>0</v>
      </c>
      <c r="M293" s="20">
        <f t="shared" si="239"/>
        <v>0</v>
      </c>
      <c r="N293" s="20">
        <f t="shared" si="239"/>
        <v>0</v>
      </c>
      <c r="O293" s="20">
        <f t="shared" si="239"/>
        <v>0</v>
      </c>
      <c r="P293" s="5" t="s">
        <v>159</v>
      </c>
      <c r="Q293" s="5" t="s">
        <v>163</v>
      </c>
      <c r="R293" s="33">
        <f t="shared" si="220"/>
        <v>0</v>
      </c>
      <c r="S293" s="36">
        <f t="shared" si="221"/>
        <v>0</v>
      </c>
    </row>
    <row r="294" spans="1:19" ht="19.5" hidden="1" thickTop="1" thickBot="1" x14ac:dyDescent="0.3">
      <c r="A294" s="3" t="str">
        <f t="shared" si="217"/>
        <v>b</v>
      </c>
      <c r="B294" s="1" t="s">
        <v>1</v>
      </c>
      <c r="C294" s="7" t="s">
        <v>3</v>
      </c>
      <c r="D294" s="15">
        <f t="shared" ref="D294:E303" si="240">D306+D318+D330</f>
        <v>0</v>
      </c>
      <c r="E294" s="15">
        <f t="shared" si="240"/>
        <v>0</v>
      </c>
      <c r="F294" s="20">
        <f t="shared" si="218"/>
        <v>0</v>
      </c>
      <c r="G294" s="20">
        <f t="shared" ref="G294:J303" si="241">G306+G318+G330</f>
        <v>0</v>
      </c>
      <c r="H294" s="20">
        <f t="shared" si="241"/>
        <v>0</v>
      </c>
      <c r="I294" s="20">
        <f t="shared" si="241"/>
        <v>0</v>
      </c>
      <c r="J294" s="20">
        <f t="shared" si="241"/>
        <v>0</v>
      </c>
      <c r="K294" s="20">
        <f t="shared" si="219"/>
        <v>0</v>
      </c>
      <c r="L294" s="20">
        <f t="shared" ref="L294:O294" si="242">L306+L318+L330</f>
        <v>0</v>
      </c>
      <c r="M294" s="20">
        <f t="shared" si="242"/>
        <v>0</v>
      </c>
      <c r="N294" s="20">
        <f t="shared" si="242"/>
        <v>0</v>
      </c>
      <c r="O294" s="20">
        <f t="shared" si="242"/>
        <v>0</v>
      </c>
      <c r="P294" s="5" t="s">
        <v>159</v>
      </c>
      <c r="Q294" s="5" t="s">
        <v>163</v>
      </c>
      <c r="R294" s="33">
        <f t="shared" si="220"/>
        <v>0</v>
      </c>
      <c r="S294" s="36">
        <f t="shared" si="221"/>
        <v>0</v>
      </c>
    </row>
    <row r="295" spans="1:19" ht="19.5" thickTop="1" thickBot="1" x14ac:dyDescent="0.3">
      <c r="A295" s="3" t="str">
        <f t="shared" si="217"/>
        <v>a</v>
      </c>
      <c r="B295" s="1" t="s">
        <v>1</v>
      </c>
      <c r="C295" s="7" t="s">
        <v>4</v>
      </c>
      <c r="D295" s="15">
        <f t="shared" si="240"/>
        <v>4960000</v>
      </c>
      <c r="E295" s="15">
        <f t="shared" si="240"/>
        <v>0</v>
      </c>
      <c r="F295" s="20">
        <f t="shared" si="218"/>
        <v>4960000</v>
      </c>
      <c r="G295" s="20">
        <f t="shared" si="241"/>
        <v>1240000</v>
      </c>
      <c r="H295" s="20">
        <f t="shared" si="241"/>
        <v>1240000</v>
      </c>
      <c r="I295" s="20">
        <f t="shared" si="241"/>
        <v>1240000</v>
      </c>
      <c r="J295" s="20">
        <f t="shared" si="241"/>
        <v>1240000</v>
      </c>
      <c r="K295" s="20">
        <f t="shared" si="219"/>
        <v>0</v>
      </c>
      <c r="L295" s="20">
        <f t="shared" ref="L295:O295" si="243">L307+L319+L331</f>
        <v>0</v>
      </c>
      <c r="M295" s="20">
        <f t="shared" si="243"/>
        <v>0</v>
      </c>
      <c r="N295" s="20">
        <f t="shared" si="243"/>
        <v>0</v>
      </c>
      <c r="O295" s="20">
        <f t="shared" si="243"/>
        <v>0</v>
      </c>
      <c r="P295" s="5" t="s">
        <v>159</v>
      </c>
      <c r="Q295" s="5" t="s">
        <v>163</v>
      </c>
      <c r="R295" s="33">
        <f t="shared" si="220"/>
        <v>0</v>
      </c>
      <c r="S295" s="36">
        <f t="shared" si="221"/>
        <v>0</v>
      </c>
    </row>
    <row r="296" spans="1:19" ht="19.5" hidden="1" thickTop="1" thickBot="1" x14ac:dyDescent="0.3">
      <c r="A296" s="3" t="str">
        <f t="shared" si="217"/>
        <v>b</v>
      </c>
      <c r="B296" s="1" t="s">
        <v>1</v>
      </c>
      <c r="C296" s="7" t="s">
        <v>5</v>
      </c>
      <c r="D296" s="15">
        <f t="shared" si="240"/>
        <v>0</v>
      </c>
      <c r="E296" s="15">
        <f t="shared" si="240"/>
        <v>0</v>
      </c>
      <c r="F296" s="20">
        <f t="shared" si="218"/>
        <v>0</v>
      </c>
      <c r="G296" s="20">
        <f t="shared" si="241"/>
        <v>0</v>
      </c>
      <c r="H296" s="20">
        <f t="shared" si="241"/>
        <v>0</v>
      </c>
      <c r="I296" s="20">
        <f t="shared" si="241"/>
        <v>0</v>
      </c>
      <c r="J296" s="20">
        <f t="shared" si="241"/>
        <v>0</v>
      </c>
      <c r="K296" s="20">
        <f t="shared" si="219"/>
        <v>0</v>
      </c>
      <c r="L296" s="20">
        <f t="shared" ref="L296:O296" si="244">L308+L320+L332</f>
        <v>0</v>
      </c>
      <c r="M296" s="20">
        <f t="shared" si="244"/>
        <v>0</v>
      </c>
      <c r="N296" s="20">
        <f t="shared" si="244"/>
        <v>0</v>
      </c>
      <c r="O296" s="20">
        <f t="shared" si="244"/>
        <v>0</v>
      </c>
      <c r="P296" s="5" t="s">
        <v>159</v>
      </c>
      <c r="Q296" s="5" t="s">
        <v>163</v>
      </c>
      <c r="R296" s="33">
        <f t="shared" si="220"/>
        <v>0</v>
      </c>
      <c r="S296" s="36">
        <f t="shared" si="221"/>
        <v>0</v>
      </c>
    </row>
    <row r="297" spans="1:19" ht="19.5" hidden="1" thickTop="1" thickBot="1" x14ac:dyDescent="0.3">
      <c r="A297" s="3" t="str">
        <f t="shared" si="217"/>
        <v>b</v>
      </c>
      <c r="B297" s="1" t="s">
        <v>1</v>
      </c>
      <c r="C297" s="7" t="s">
        <v>6</v>
      </c>
      <c r="D297" s="15">
        <f t="shared" si="240"/>
        <v>0</v>
      </c>
      <c r="E297" s="15">
        <f t="shared" si="240"/>
        <v>0</v>
      </c>
      <c r="F297" s="20">
        <f t="shared" si="218"/>
        <v>0</v>
      </c>
      <c r="G297" s="20">
        <f t="shared" si="241"/>
        <v>0</v>
      </c>
      <c r="H297" s="20">
        <f t="shared" si="241"/>
        <v>0</v>
      </c>
      <c r="I297" s="20">
        <f t="shared" si="241"/>
        <v>0</v>
      </c>
      <c r="J297" s="20">
        <f t="shared" si="241"/>
        <v>0</v>
      </c>
      <c r="K297" s="20">
        <f t="shared" si="219"/>
        <v>0</v>
      </c>
      <c r="L297" s="20">
        <f t="shared" ref="L297:O297" si="245">L309+L321+L333</f>
        <v>0</v>
      </c>
      <c r="M297" s="20">
        <f t="shared" si="245"/>
        <v>0</v>
      </c>
      <c r="N297" s="20">
        <f t="shared" si="245"/>
        <v>0</v>
      </c>
      <c r="O297" s="20">
        <f t="shared" si="245"/>
        <v>0</v>
      </c>
      <c r="P297" s="5" t="s">
        <v>159</v>
      </c>
      <c r="Q297" s="5" t="s">
        <v>163</v>
      </c>
      <c r="R297" s="33">
        <f t="shared" si="220"/>
        <v>0</v>
      </c>
      <c r="S297" s="36">
        <f t="shared" si="221"/>
        <v>0</v>
      </c>
    </row>
    <row r="298" spans="1:19" ht="19.5" hidden="1" thickTop="1" thickBot="1" x14ac:dyDescent="0.3">
      <c r="A298" s="3" t="str">
        <f t="shared" si="217"/>
        <v>b</v>
      </c>
      <c r="B298" s="1" t="s">
        <v>1</v>
      </c>
      <c r="C298" s="7" t="s">
        <v>7</v>
      </c>
      <c r="D298" s="15">
        <f t="shared" si="240"/>
        <v>0</v>
      </c>
      <c r="E298" s="15">
        <f t="shared" si="240"/>
        <v>0</v>
      </c>
      <c r="F298" s="20">
        <f t="shared" si="218"/>
        <v>0</v>
      </c>
      <c r="G298" s="20">
        <f t="shared" si="241"/>
        <v>0</v>
      </c>
      <c r="H298" s="20">
        <f t="shared" si="241"/>
        <v>0</v>
      </c>
      <c r="I298" s="20">
        <f t="shared" si="241"/>
        <v>0</v>
      </c>
      <c r="J298" s="20">
        <f t="shared" si="241"/>
        <v>0</v>
      </c>
      <c r="K298" s="20">
        <f t="shared" si="219"/>
        <v>0</v>
      </c>
      <c r="L298" s="20">
        <f t="shared" ref="L298:O298" si="246">L310+L322+L334</f>
        <v>0</v>
      </c>
      <c r="M298" s="20">
        <f t="shared" si="246"/>
        <v>0</v>
      </c>
      <c r="N298" s="20">
        <f t="shared" si="246"/>
        <v>0</v>
      </c>
      <c r="O298" s="20">
        <f t="shared" si="246"/>
        <v>0</v>
      </c>
      <c r="P298" s="5" t="s">
        <v>159</v>
      </c>
      <c r="Q298" s="5" t="s">
        <v>163</v>
      </c>
      <c r="R298" s="33">
        <f t="shared" si="220"/>
        <v>0</v>
      </c>
      <c r="S298" s="36">
        <f t="shared" si="221"/>
        <v>0</v>
      </c>
    </row>
    <row r="299" spans="1:19" ht="19.5" thickTop="1" thickBot="1" x14ac:dyDescent="0.3">
      <c r="A299" s="3" t="str">
        <f t="shared" si="217"/>
        <v>a</v>
      </c>
      <c r="B299" s="1" t="s">
        <v>1</v>
      </c>
      <c r="C299" s="7" t="s">
        <v>8</v>
      </c>
      <c r="D299" s="15">
        <f t="shared" si="240"/>
        <v>2265790000</v>
      </c>
      <c r="E299" s="15">
        <f t="shared" si="240"/>
        <v>0</v>
      </c>
      <c r="F299" s="20">
        <f t="shared" si="218"/>
        <v>2265790000</v>
      </c>
      <c r="G299" s="20">
        <f t="shared" si="241"/>
        <v>538214000</v>
      </c>
      <c r="H299" s="20">
        <f t="shared" si="241"/>
        <v>546289900</v>
      </c>
      <c r="I299" s="20">
        <f t="shared" si="241"/>
        <v>601133700</v>
      </c>
      <c r="J299" s="20">
        <f t="shared" si="241"/>
        <v>580152400</v>
      </c>
      <c r="K299" s="20">
        <f t="shared" si="219"/>
        <v>0</v>
      </c>
      <c r="L299" s="20">
        <f t="shared" ref="L299:O299" si="247">L311+L323+L335</f>
        <v>0</v>
      </c>
      <c r="M299" s="20">
        <f t="shared" si="247"/>
        <v>0</v>
      </c>
      <c r="N299" s="20">
        <f t="shared" si="247"/>
        <v>0</v>
      </c>
      <c r="O299" s="20">
        <f t="shared" si="247"/>
        <v>0</v>
      </c>
      <c r="P299" s="5" t="s">
        <v>159</v>
      </c>
      <c r="Q299" s="5" t="s">
        <v>163</v>
      </c>
      <c r="R299" s="33">
        <f t="shared" si="220"/>
        <v>0</v>
      </c>
      <c r="S299" s="36">
        <f t="shared" si="221"/>
        <v>0</v>
      </c>
    </row>
    <row r="300" spans="1:19" ht="19.5" thickTop="1" thickBot="1" x14ac:dyDescent="0.3">
      <c r="A300" s="3" t="str">
        <f t="shared" si="217"/>
        <v>a</v>
      </c>
      <c r="B300" s="1" t="s">
        <v>1</v>
      </c>
      <c r="C300" s="7" t="s">
        <v>9</v>
      </c>
      <c r="D300" s="15">
        <f t="shared" si="240"/>
        <v>2250000</v>
      </c>
      <c r="E300" s="15">
        <f t="shared" si="240"/>
        <v>0</v>
      </c>
      <c r="F300" s="20">
        <f t="shared" si="218"/>
        <v>2250000</v>
      </c>
      <c r="G300" s="20">
        <f t="shared" si="241"/>
        <v>300000</v>
      </c>
      <c r="H300" s="20">
        <f t="shared" si="241"/>
        <v>1250000</v>
      </c>
      <c r="I300" s="20">
        <f t="shared" si="241"/>
        <v>600000</v>
      </c>
      <c r="J300" s="20">
        <f t="shared" si="241"/>
        <v>100000</v>
      </c>
      <c r="K300" s="20">
        <f t="shared" si="219"/>
        <v>0</v>
      </c>
      <c r="L300" s="20">
        <f t="shared" ref="L300:O300" si="248">L312+L324+L336</f>
        <v>0</v>
      </c>
      <c r="M300" s="20">
        <f t="shared" si="248"/>
        <v>0</v>
      </c>
      <c r="N300" s="20">
        <f t="shared" si="248"/>
        <v>0</v>
      </c>
      <c r="O300" s="20">
        <f t="shared" si="248"/>
        <v>0</v>
      </c>
      <c r="P300" s="5" t="s">
        <v>159</v>
      </c>
      <c r="Q300" s="5" t="s">
        <v>163</v>
      </c>
      <c r="R300" s="33">
        <f t="shared" si="220"/>
        <v>0</v>
      </c>
      <c r="S300" s="36">
        <f t="shared" si="221"/>
        <v>0</v>
      </c>
    </row>
    <row r="301" spans="1:19" ht="19.5" hidden="1" thickTop="1" thickBot="1" x14ac:dyDescent="0.3">
      <c r="A301" s="3" t="str">
        <f t="shared" si="217"/>
        <v>b</v>
      </c>
      <c r="B301" s="1" t="s">
        <v>1</v>
      </c>
      <c r="C301" s="7" t="s">
        <v>10</v>
      </c>
      <c r="D301" s="15">
        <f t="shared" si="240"/>
        <v>0</v>
      </c>
      <c r="E301" s="15">
        <f t="shared" si="240"/>
        <v>0</v>
      </c>
      <c r="F301" s="20">
        <f t="shared" si="218"/>
        <v>0</v>
      </c>
      <c r="G301" s="20">
        <f t="shared" si="241"/>
        <v>0</v>
      </c>
      <c r="H301" s="20">
        <f t="shared" si="241"/>
        <v>0</v>
      </c>
      <c r="I301" s="20">
        <f t="shared" si="241"/>
        <v>0</v>
      </c>
      <c r="J301" s="20">
        <f t="shared" si="241"/>
        <v>0</v>
      </c>
      <c r="K301" s="20">
        <f t="shared" si="219"/>
        <v>0</v>
      </c>
      <c r="L301" s="20">
        <f t="shared" ref="L301:O301" si="249">L313+L325+L337</f>
        <v>0</v>
      </c>
      <c r="M301" s="20">
        <f t="shared" si="249"/>
        <v>0</v>
      </c>
      <c r="N301" s="20">
        <f t="shared" si="249"/>
        <v>0</v>
      </c>
      <c r="O301" s="20">
        <f t="shared" si="249"/>
        <v>0</v>
      </c>
      <c r="P301" s="5" t="s">
        <v>159</v>
      </c>
      <c r="Q301" s="5" t="s">
        <v>163</v>
      </c>
      <c r="R301" s="33">
        <f t="shared" si="220"/>
        <v>0</v>
      </c>
      <c r="S301" s="36">
        <f t="shared" si="221"/>
        <v>0</v>
      </c>
    </row>
    <row r="302" spans="1:19" ht="19.5" hidden="1" thickTop="1" thickBot="1" x14ac:dyDescent="0.3">
      <c r="A302" s="3" t="str">
        <f t="shared" si="217"/>
        <v>b</v>
      </c>
      <c r="B302" s="1" t="s">
        <v>1</v>
      </c>
      <c r="C302" s="7" t="s">
        <v>11</v>
      </c>
      <c r="D302" s="15">
        <f t="shared" si="240"/>
        <v>0</v>
      </c>
      <c r="E302" s="15">
        <f t="shared" si="240"/>
        <v>0</v>
      </c>
      <c r="F302" s="20">
        <f t="shared" si="218"/>
        <v>0</v>
      </c>
      <c r="G302" s="20">
        <f t="shared" si="241"/>
        <v>0</v>
      </c>
      <c r="H302" s="20">
        <f t="shared" si="241"/>
        <v>0</v>
      </c>
      <c r="I302" s="20">
        <f t="shared" si="241"/>
        <v>0</v>
      </c>
      <c r="J302" s="20">
        <f t="shared" si="241"/>
        <v>0</v>
      </c>
      <c r="K302" s="20">
        <f t="shared" si="219"/>
        <v>0</v>
      </c>
      <c r="L302" s="20">
        <f t="shared" ref="L302:O302" si="250">L314+L326+L338</f>
        <v>0</v>
      </c>
      <c r="M302" s="20">
        <f t="shared" si="250"/>
        <v>0</v>
      </c>
      <c r="N302" s="20">
        <f t="shared" si="250"/>
        <v>0</v>
      </c>
      <c r="O302" s="20">
        <f t="shared" si="250"/>
        <v>0</v>
      </c>
      <c r="P302" s="5" t="s">
        <v>159</v>
      </c>
      <c r="Q302" s="5" t="s">
        <v>163</v>
      </c>
      <c r="R302" s="33">
        <f t="shared" si="220"/>
        <v>0</v>
      </c>
      <c r="S302" s="36">
        <f t="shared" si="221"/>
        <v>0</v>
      </c>
    </row>
    <row r="303" spans="1:19" ht="19.5" hidden="1" thickTop="1" thickBot="1" x14ac:dyDescent="0.3">
      <c r="A303" s="3" t="str">
        <f t="shared" si="217"/>
        <v>b</v>
      </c>
      <c r="B303" s="1" t="s">
        <v>1</v>
      </c>
      <c r="C303" s="7" t="s">
        <v>12</v>
      </c>
      <c r="D303" s="15">
        <f t="shared" si="240"/>
        <v>0</v>
      </c>
      <c r="E303" s="15">
        <f t="shared" si="240"/>
        <v>0</v>
      </c>
      <c r="F303" s="20">
        <f t="shared" si="218"/>
        <v>0</v>
      </c>
      <c r="G303" s="20">
        <f t="shared" si="241"/>
        <v>0</v>
      </c>
      <c r="H303" s="20">
        <f t="shared" si="241"/>
        <v>0</v>
      </c>
      <c r="I303" s="20">
        <f t="shared" si="241"/>
        <v>0</v>
      </c>
      <c r="J303" s="20">
        <f t="shared" si="241"/>
        <v>0</v>
      </c>
      <c r="K303" s="20">
        <f t="shared" si="219"/>
        <v>0</v>
      </c>
      <c r="L303" s="20">
        <f t="shared" ref="L303:O303" si="251">L315+L327+L339</f>
        <v>0</v>
      </c>
      <c r="M303" s="20">
        <f t="shared" si="251"/>
        <v>0</v>
      </c>
      <c r="N303" s="20">
        <f t="shared" si="251"/>
        <v>0</v>
      </c>
      <c r="O303" s="20">
        <f t="shared" si="251"/>
        <v>0</v>
      </c>
      <c r="P303" s="5" t="s">
        <v>159</v>
      </c>
      <c r="Q303" s="5" t="s">
        <v>163</v>
      </c>
      <c r="R303" s="33">
        <f t="shared" si="220"/>
        <v>0</v>
      </c>
      <c r="S303" s="36">
        <f t="shared" si="221"/>
        <v>0</v>
      </c>
    </row>
    <row r="304" spans="1:19" ht="31.5" thickTop="1" thickBot="1" x14ac:dyDescent="0.3">
      <c r="A304" s="3" t="str">
        <f t="shared" si="217"/>
        <v>a</v>
      </c>
      <c r="B304" s="35" t="s">
        <v>64</v>
      </c>
      <c r="C304" s="9" t="s">
        <v>187</v>
      </c>
      <c r="D304" s="14">
        <f t="shared" ref="D304:E304" si="252">D305+D313+D314+D315</f>
        <v>1570000000</v>
      </c>
      <c r="E304" s="14">
        <f t="shared" si="252"/>
        <v>0</v>
      </c>
      <c r="F304" s="19">
        <f t="shared" si="218"/>
        <v>1570000000</v>
      </c>
      <c r="G304" s="19">
        <f t="shared" ref="G304:J304" si="253">G305+G313+G314+G315</f>
        <v>369346100</v>
      </c>
      <c r="H304" s="19">
        <f t="shared" si="253"/>
        <v>372028000</v>
      </c>
      <c r="I304" s="19">
        <f t="shared" si="253"/>
        <v>420703100</v>
      </c>
      <c r="J304" s="19">
        <f t="shared" si="253"/>
        <v>407922800</v>
      </c>
      <c r="K304" s="19">
        <f t="shared" si="219"/>
        <v>0</v>
      </c>
      <c r="L304" s="19">
        <f t="shared" ref="L304:O304" si="254">L305+L313+L314+L315</f>
        <v>0</v>
      </c>
      <c r="M304" s="19">
        <f t="shared" si="254"/>
        <v>0</v>
      </c>
      <c r="N304" s="19">
        <f t="shared" si="254"/>
        <v>0</v>
      </c>
      <c r="O304" s="19">
        <f t="shared" si="254"/>
        <v>0</v>
      </c>
      <c r="P304" s="5" t="s">
        <v>159</v>
      </c>
      <c r="Q304" s="5" t="s">
        <v>163</v>
      </c>
      <c r="R304" s="33">
        <f t="shared" si="220"/>
        <v>0</v>
      </c>
      <c r="S304" s="36">
        <f t="shared" si="221"/>
        <v>0</v>
      </c>
    </row>
    <row r="305" spans="1:19" ht="19.5" thickTop="1" thickBot="1" x14ac:dyDescent="0.3">
      <c r="A305" s="3" t="str">
        <f t="shared" si="217"/>
        <v>a</v>
      </c>
      <c r="B305" s="1" t="s">
        <v>1</v>
      </c>
      <c r="C305" s="7" t="s">
        <v>2</v>
      </c>
      <c r="D305" s="15">
        <f t="shared" ref="D305:E305" si="255">D306+D307+D308+D309+D310+D311+D312</f>
        <v>1570000000</v>
      </c>
      <c r="E305" s="15">
        <f t="shared" si="255"/>
        <v>0</v>
      </c>
      <c r="F305" s="20">
        <f t="shared" si="218"/>
        <v>1570000000</v>
      </c>
      <c r="G305" s="20">
        <f t="shared" ref="G305:J305" si="256">G306+G307+G308+G309+G310+G311+G312</f>
        <v>369346100</v>
      </c>
      <c r="H305" s="20">
        <f t="shared" si="256"/>
        <v>372028000</v>
      </c>
      <c r="I305" s="20">
        <f t="shared" si="256"/>
        <v>420703100</v>
      </c>
      <c r="J305" s="20">
        <f t="shared" si="256"/>
        <v>407922800</v>
      </c>
      <c r="K305" s="20">
        <f t="shared" si="219"/>
        <v>0</v>
      </c>
      <c r="L305" s="20">
        <f t="shared" ref="L305:O305" si="257">L306+L307+L308+L309+L310+L311+L312</f>
        <v>0</v>
      </c>
      <c r="M305" s="20">
        <f t="shared" si="257"/>
        <v>0</v>
      </c>
      <c r="N305" s="20">
        <f t="shared" si="257"/>
        <v>0</v>
      </c>
      <c r="O305" s="20">
        <f t="shared" si="257"/>
        <v>0</v>
      </c>
      <c r="P305" s="5" t="s">
        <v>159</v>
      </c>
      <c r="Q305" s="5" t="s">
        <v>163</v>
      </c>
      <c r="R305" s="33">
        <f t="shared" si="220"/>
        <v>0</v>
      </c>
      <c r="S305" s="36">
        <f t="shared" si="221"/>
        <v>0</v>
      </c>
    </row>
    <row r="306" spans="1:19" ht="19.5" hidden="1" thickTop="1" thickBot="1" x14ac:dyDescent="0.3">
      <c r="A306" s="3" t="str">
        <f t="shared" si="217"/>
        <v>b</v>
      </c>
      <c r="B306" s="1" t="s">
        <v>1</v>
      </c>
      <c r="C306" s="7" t="s">
        <v>3</v>
      </c>
      <c r="D306" s="16">
        <v>0</v>
      </c>
      <c r="E306" s="16">
        <v>0</v>
      </c>
      <c r="F306" s="22">
        <f t="shared" si="218"/>
        <v>0</v>
      </c>
      <c r="G306" s="22"/>
      <c r="H306" s="22"/>
      <c r="I306" s="21"/>
      <c r="J306" s="22"/>
      <c r="K306" s="22">
        <f t="shared" si="219"/>
        <v>0</v>
      </c>
      <c r="L306" s="22"/>
      <c r="M306" s="22"/>
      <c r="N306" s="21"/>
      <c r="O306" s="22"/>
      <c r="Q306" s="5" t="s">
        <v>163</v>
      </c>
      <c r="R306" s="33">
        <f t="shared" si="220"/>
        <v>0</v>
      </c>
      <c r="S306" s="36">
        <f t="shared" si="221"/>
        <v>0</v>
      </c>
    </row>
    <row r="307" spans="1:19" ht="19.5" hidden="1" thickTop="1" thickBot="1" x14ac:dyDescent="0.3">
      <c r="A307" s="3" t="str">
        <f t="shared" si="217"/>
        <v>b</v>
      </c>
      <c r="B307" s="1" t="s">
        <v>1</v>
      </c>
      <c r="C307" s="7" t="s">
        <v>4</v>
      </c>
      <c r="D307" s="16">
        <v>0</v>
      </c>
      <c r="E307" s="16">
        <v>0</v>
      </c>
      <c r="F307" s="22">
        <f t="shared" si="218"/>
        <v>0</v>
      </c>
      <c r="G307" s="22"/>
      <c r="H307" s="22"/>
      <c r="I307" s="21"/>
      <c r="J307" s="22"/>
      <c r="K307" s="22">
        <f t="shared" si="219"/>
        <v>0</v>
      </c>
      <c r="L307" s="22"/>
      <c r="M307" s="22"/>
      <c r="N307" s="21"/>
      <c r="O307" s="22"/>
      <c r="Q307" s="5" t="s">
        <v>163</v>
      </c>
      <c r="R307" s="33">
        <f t="shared" si="220"/>
        <v>0</v>
      </c>
      <c r="S307" s="36">
        <f t="shared" si="221"/>
        <v>0</v>
      </c>
    </row>
    <row r="308" spans="1:19" ht="19.5" hidden="1" thickTop="1" thickBot="1" x14ac:dyDescent="0.3">
      <c r="A308" s="3" t="str">
        <f t="shared" si="217"/>
        <v>b</v>
      </c>
      <c r="B308" s="1" t="s">
        <v>1</v>
      </c>
      <c r="C308" s="7" t="s">
        <v>5</v>
      </c>
      <c r="D308" s="16">
        <v>0</v>
      </c>
      <c r="E308" s="16">
        <v>0</v>
      </c>
      <c r="F308" s="22">
        <f t="shared" si="218"/>
        <v>0</v>
      </c>
      <c r="G308" s="22"/>
      <c r="H308" s="22"/>
      <c r="I308" s="21"/>
      <c r="J308" s="22"/>
      <c r="K308" s="22">
        <f t="shared" si="219"/>
        <v>0</v>
      </c>
      <c r="L308" s="22"/>
      <c r="M308" s="22"/>
      <c r="N308" s="21"/>
      <c r="O308" s="22"/>
      <c r="Q308" s="5" t="s">
        <v>163</v>
      </c>
      <c r="R308" s="33">
        <f t="shared" si="220"/>
        <v>0</v>
      </c>
      <c r="S308" s="36">
        <f t="shared" si="221"/>
        <v>0</v>
      </c>
    </row>
    <row r="309" spans="1:19" ht="19.5" hidden="1" thickTop="1" thickBot="1" x14ac:dyDescent="0.3">
      <c r="A309" s="3" t="str">
        <f t="shared" si="217"/>
        <v>b</v>
      </c>
      <c r="B309" s="1" t="s">
        <v>1</v>
      </c>
      <c r="C309" s="7" t="s">
        <v>6</v>
      </c>
      <c r="D309" s="16">
        <v>0</v>
      </c>
      <c r="E309" s="16">
        <v>0</v>
      </c>
      <c r="F309" s="22">
        <f t="shared" si="218"/>
        <v>0</v>
      </c>
      <c r="G309" s="22"/>
      <c r="H309" s="22"/>
      <c r="I309" s="21"/>
      <c r="J309" s="22"/>
      <c r="K309" s="22">
        <f t="shared" si="219"/>
        <v>0</v>
      </c>
      <c r="L309" s="22"/>
      <c r="M309" s="22"/>
      <c r="N309" s="21"/>
      <c r="O309" s="22"/>
      <c r="Q309" s="5" t="s">
        <v>163</v>
      </c>
      <c r="R309" s="33">
        <f t="shared" si="220"/>
        <v>0</v>
      </c>
      <c r="S309" s="36">
        <f t="shared" si="221"/>
        <v>0</v>
      </c>
    </row>
    <row r="310" spans="1:19" ht="19.5" hidden="1" thickTop="1" thickBot="1" x14ac:dyDescent="0.3">
      <c r="A310" s="3" t="str">
        <f t="shared" si="217"/>
        <v>b</v>
      </c>
      <c r="B310" s="1" t="s">
        <v>1</v>
      </c>
      <c r="C310" s="7" t="s">
        <v>7</v>
      </c>
      <c r="D310" s="16">
        <v>0</v>
      </c>
      <c r="E310" s="16">
        <v>0</v>
      </c>
      <c r="F310" s="22">
        <f t="shared" si="218"/>
        <v>0</v>
      </c>
      <c r="G310" s="22"/>
      <c r="H310" s="22"/>
      <c r="I310" s="21"/>
      <c r="J310" s="22"/>
      <c r="K310" s="22">
        <f t="shared" si="219"/>
        <v>0</v>
      </c>
      <c r="L310" s="22"/>
      <c r="M310" s="22"/>
      <c r="N310" s="21"/>
      <c r="O310" s="22"/>
      <c r="Q310" s="5" t="s">
        <v>163</v>
      </c>
      <c r="R310" s="33">
        <f t="shared" si="220"/>
        <v>0</v>
      </c>
      <c r="S310" s="36">
        <f t="shared" si="221"/>
        <v>0</v>
      </c>
    </row>
    <row r="311" spans="1:19" ht="19.5" thickTop="1" thickBot="1" x14ac:dyDescent="0.3">
      <c r="A311" s="3" t="str">
        <f t="shared" si="217"/>
        <v>a</v>
      </c>
      <c r="B311" s="1" t="s">
        <v>1</v>
      </c>
      <c r="C311" s="7" t="s">
        <v>8</v>
      </c>
      <c r="D311" s="16">
        <v>1570000000</v>
      </c>
      <c r="E311" s="16">
        <v>0</v>
      </c>
      <c r="F311" s="22">
        <f t="shared" si="218"/>
        <v>1570000000</v>
      </c>
      <c r="G311" s="43">
        <v>369346100</v>
      </c>
      <c r="H311" s="43">
        <v>372028000</v>
      </c>
      <c r="I311" s="43">
        <v>420703100</v>
      </c>
      <c r="J311" s="43">
        <f>426851781-18928986+5</f>
        <v>407922800</v>
      </c>
      <c r="K311" s="22">
        <f t="shared" si="219"/>
        <v>0</v>
      </c>
      <c r="L311" s="22"/>
      <c r="M311" s="22"/>
      <c r="N311" s="22"/>
      <c r="O311" s="22"/>
      <c r="Q311" s="5" t="s">
        <v>163</v>
      </c>
      <c r="R311" s="33">
        <f t="shared" si="220"/>
        <v>0</v>
      </c>
      <c r="S311" s="36">
        <f t="shared" si="221"/>
        <v>0</v>
      </c>
    </row>
    <row r="312" spans="1:19" ht="19.5" hidden="1" thickTop="1" thickBot="1" x14ac:dyDescent="0.3">
      <c r="A312" s="3" t="str">
        <f t="shared" si="217"/>
        <v>b</v>
      </c>
      <c r="B312" s="1" t="s">
        <v>1</v>
      </c>
      <c r="C312" s="7" t="s">
        <v>9</v>
      </c>
      <c r="D312" s="16">
        <v>0</v>
      </c>
      <c r="E312" s="16">
        <v>0</v>
      </c>
      <c r="F312" s="22">
        <f t="shared" si="218"/>
        <v>0</v>
      </c>
      <c r="G312" s="22"/>
      <c r="H312" s="22"/>
      <c r="I312" s="21"/>
      <c r="J312" s="22"/>
      <c r="K312" s="22">
        <f t="shared" si="219"/>
        <v>0</v>
      </c>
      <c r="L312" s="22"/>
      <c r="M312" s="22"/>
      <c r="N312" s="21"/>
      <c r="O312" s="22"/>
      <c r="Q312" s="5" t="s">
        <v>163</v>
      </c>
      <c r="R312" s="33">
        <f t="shared" si="220"/>
        <v>0</v>
      </c>
      <c r="S312" s="36">
        <f t="shared" si="221"/>
        <v>0</v>
      </c>
    </row>
    <row r="313" spans="1:19" ht="19.5" hidden="1" thickTop="1" thickBot="1" x14ac:dyDescent="0.3">
      <c r="A313" s="3" t="str">
        <f t="shared" si="217"/>
        <v>b</v>
      </c>
      <c r="B313" s="1" t="s">
        <v>1</v>
      </c>
      <c r="C313" s="7" t="s">
        <v>10</v>
      </c>
      <c r="D313" s="16">
        <v>0</v>
      </c>
      <c r="E313" s="16">
        <v>0</v>
      </c>
      <c r="F313" s="22">
        <f t="shared" si="218"/>
        <v>0</v>
      </c>
      <c r="G313" s="22"/>
      <c r="H313" s="22"/>
      <c r="I313" s="21"/>
      <c r="J313" s="22"/>
      <c r="K313" s="22">
        <f t="shared" si="219"/>
        <v>0</v>
      </c>
      <c r="L313" s="22"/>
      <c r="M313" s="22"/>
      <c r="N313" s="21"/>
      <c r="O313" s="22"/>
      <c r="Q313" s="5" t="s">
        <v>163</v>
      </c>
      <c r="R313" s="33">
        <f t="shared" si="220"/>
        <v>0</v>
      </c>
      <c r="S313" s="36">
        <f t="shared" si="221"/>
        <v>0</v>
      </c>
    </row>
    <row r="314" spans="1:19" ht="19.5" hidden="1" thickTop="1" thickBot="1" x14ac:dyDescent="0.3">
      <c r="A314" s="3" t="str">
        <f t="shared" si="217"/>
        <v>b</v>
      </c>
      <c r="B314" s="1" t="s">
        <v>1</v>
      </c>
      <c r="C314" s="7" t="s">
        <v>11</v>
      </c>
      <c r="D314" s="16">
        <v>0</v>
      </c>
      <c r="E314" s="16">
        <v>0</v>
      </c>
      <c r="F314" s="22">
        <f t="shared" si="218"/>
        <v>0</v>
      </c>
      <c r="G314" s="22"/>
      <c r="H314" s="22"/>
      <c r="I314" s="21"/>
      <c r="J314" s="22"/>
      <c r="K314" s="22">
        <f t="shared" si="219"/>
        <v>0</v>
      </c>
      <c r="L314" s="22"/>
      <c r="M314" s="22"/>
      <c r="N314" s="21"/>
      <c r="O314" s="22"/>
      <c r="Q314" s="5" t="s">
        <v>163</v>
      </c>
      <c r="R314" s="33">
        <f t="shared" si="220"/>
        <v>0</v>
      </c>
      <c r="S314" s="36">
        <f t="shared" si="221"/>
        <v>0</v>
      </c>
    </row>
    <row r="315" spans="1:19" ht="19.5" hidden="1" thickTop="1" thickBot="1" x14ac:dyDescent="0.3">
      <c r="A315" s="3" t="str">
        <f t="shared" si="217"/>
        <v>b</v>
      </c>
      <c r="B315" s="1" t="s">
        <v>1</v>
      </c>
      <c r="C315" s="7" t="s">
        <v>12</v>
      </c>
      <c r="D315" s="16">
        <v>0</v>
      </c>
      <c r="E315" s="16">
        <v>0</v>
      </c>
      <c r="F315" s="22">
        <f t="shared" si="218"/>
        <v>0</v>
      </c>
      <c r="G315" s="22"/>
      <c r="H315" s="22"/>
      <c r="I315" s="21"/>
      <c r="J315" s="22"/>
      <c r="K315" s="22">
        <f t="shared" si="219"/>
        <v>0</v>
      </c>
      <c r="L315" s="22"/>
      <c r="M315" s="22"/>
      <c r="N315" s="21"/>
      <c r="O315" s="22"/>
      <c r="Q315" s="5" t="s">
        <v>163</v>
      </c>
      <c r="R315" s="33">
        <f t="shared" si="220"/>
        <v>0</v>
      </c>
      <c r="S315" s="36">
        <f t="shared" si="221"/>
        <v>0</v>
      </c>
    </row>
    <row r="316" spans="1:19" ht="46.5" thickTop="1" thickBot="1" x14ac:dyDescent="0.3">
      <c r="A316" s="3" t="str">
        <f t="shared" si="217"/>
        <v>a</v>
      </c>
      <c r="B316" s="35" t="s">
        <v>65</v>
      </c>
      <c r="C316" s="9" t="s">
        <v>188</v>
      </c>
      <c r="D316" s="14">
        <f t="shared" ref="D316:E316" si="258">D317+D325+D326+D327</f>
        <v>680000000</v>
      </c>
      <c r="E316" s="14">
        <f t="shared" si="258"/>
        <v>0</v>
      </c>
      <c r="F316" s="19">
        <f t="shared" si="218"/>
        <v>680000000</v>
      </c>
      <c r="G316" s="19">
        <f t="shared" ref="G316:J316" si="259">G317+G325+G326+G327</f>
        <v>164866300</v>
      </c>
      <c r="H316" s="19">
        <f t="shared" si="259"/>
        <v>169987300</v>
      </c>
      <c r="I316" s="19">
        <f t="shared" si="259"/>
        <v>176283600</v>
      </c>
      <c r="J316" s="19">
        <f t="shared" si="259"/>
        <v>168862800</v>
      </c>
      <c r="K316" s="19">
        <f t="shared" si="219"/>
        <v>0</v>
      </c>
      <c r="L316" s="19">
        <f t="shared" ref="L316:O316" si="260">L317+L325+L326+L327</f>
        <v>0</v>
      </c>
      <c r="M316" s="19">
        <f t="shared" si="260"/>
        <v>0</v>
      </c>
      <c r="N316" s="19">
        <f t="shared" si="260"/>
        <v>0</v>
      </c>
      <c r="O316" s="19">
        <f t="shared" si="260"/>
        <v>0</v>
      </c>
      <c r="P316" s="5" t="s">
        <v>159</v>
      </c>
      <c r="Q316" s="5" t="s">
        <v>163</v>
      </c>
      <c r="R316" s="33">
        <f t="shared" si="220"/>
        <v>0</v>
      </c>
      <c r="S316" s="36">
        <f t="shared" si="221"/>
        <v>0</v>
      </c>
    </row>
    <row r="317" spans="1:19" ht="19.5" thickTop="1" thickBot="1" x14ac:dyDescent="0.3">
      <c r="A317" s="3" t="str">
        <f t="shared" si="217"/>
        <v>a</v>
      </c>
      <c r="B317" s="1" t="s">
        <v>1</v>
      </c>
      <c r="C317" s="7" t="s">
        <v>2</v>
      </c>
      <c r="D317" s="15">
        <f t="shared" ref="D317:E317" si="261">D318+D319+D320+D321+D322+D323+D324</f>
        <v>680000000</v>
      </c>
      <c r="E317" s="15">
        <f t="shared" si="261"/>
        <v>0</v>
      </c>
      <c r="F317" s="20">
        <f t="shared" si="218"/>
        <v>680000000</v>
      </c>
      <c r="G317" s="20">
        <f t="shared" ref="G317:J317" si="262">G318+G319+G320+G321+G322+G323+G324</f>
        <v>164866300</v>
      </c>
      <c r="H317" s="20">
        <f t="shared" si="262"/>
        <v>169987300</v>
      </c>
      <c r="I317" s="20">
        <f t="shared" si="262"/>
        <v>176283600</v>
      </c>
      <c r="J317" s="20">
        <f t="shared" si="262"/>
        <v>168862800</v>
      </c>
      <c r="K317" s="20">
        <f t="shared" si="219"/>
        <v>0</v>
      </c>
      <c r="L317" s="20">
        <f t="shared" ref="L317:O317" si="263">L318+L319+L320+L321+L322+L323+L324</f>
        <v>0</v>
      </c>
      <c r="M317" s="20">
        <f t="shared" si="263"/>
        <v>0</v>
      </c>
      <c r="N317" s="20">
        <f t="shared" si="263"/>
        <v>0</v>
      </c>
      <c r="O317" s="20">
        <f t="shared" si="263"/>
        <v>0</v>
      </c>
      <c r="P317" s="5" t="s">
        <v>159</v>
      </c>
      <c r="Q317" s="5" t="s">
        <v>163</v>
      </c>
      <c r="R317" s="33">
        <f t="shared" si="220"/>
        <v>0</v>
      </c>
      <c r="S317" s="36">
        <f t="shared" si="221"/>
        <v>0</v>
      </c>
    </row>
    <row r="318" spans="1:19" ht="19.5" hidden="1" thickTop="1" thickBot="1" x14ac:dyDescent="0.3">
      <c r="A318" s="3" t="str">
        <f t="shared" si="217"/>
        <v>b</v>
      </c>
      <c r="B318" s="1" t="s">
        <v>1</v>
      </c>
      <c r="C318" s="7" t="s">
        <v>3</v>
      </c>
      <c r="D318" s="15">
        <v>0</v>
      </c>
      <c r="E318" s="15">
        <v>0</v>
      </c>
      <c r="F318" s="20">
        <f t="shared" si="218"/>
        <v>0</v>
      </c>
      <c r="G318" s="20"/>
      <c r="H318" s="20"/>
      <c r="I318" s="20"/>
      <c r="J318" s="20"/>
      <c r="K318" s="20">
        <f t="shared" si="219"/>
        <v>0</v>
      </c>
      <c r="L318" s="20"/>
      <c r="M318" s="20"/>
      <c r="N318" s="20"/>
      <c r="O318" s="20"/>
      <c r="P318" s="5" t="s">
        <v>159</v>
      </c>
      <c r="Q318" s="5" t="s">
        <v>163</v>
      </c>
      <c r="R318" s="33">
        <f t="shared" si="220"/>
        <v>0</v>
      </c>
      <c r="S318" s="36">
        <f t="shared" si="221"/>
        <v>0</v>
      </c>
    </row>
    <row r="319" spans="1:19" ht="19.5" thickTop="1" thickBot="1" x14ac:dyDescent="0.3">
      <c r="A319" s="3" t="str">
        <f t="shared" si="217"/>
        <v>a</v>
      </c>
      <c r="B319" s="1" t="s">
        <v>1</v>
      </c>
      <c r="C319" s="7" t="s">
        <v>4</v>
      </c>
      <c r="D319" s="15">
        <v>4200000</v>
      </c>
      <c r="E319" s="15">
        <v>0</v>
      </c>
      <c r="F319" s="20">
        <f t="shared" si="218"/>
        <v>4200000</v>
      </c>
      <c r="G319" s="20">
        <v>1050000</v>
      </c>
      <c r="H319" s="20">
        <v>1050000</v>
      </c>
      <c r="I319" s="20">
        <v>1050000</v>
      </c>
      <c r="J319" s="20">
        <v>1050000</v>
      </c>
      <c r="K319" s="20">
        <f t="shared" si="219"/>
        <v>0</v>
      </c>
      <c r="L319" s="20"/>
      <c r="M319" s="20"/>
      <c r="N319" s="20"/>
      <c r="O319" s="20"/>
      <c r="P319" s="5" t="s">
        <v>159</v>
      </c>
      <c r="Q319" s="5" t="s">
        <v>163</v>
      </c>
      <c r="R319" s="33">
        <f t="shared" si="220"/>
        <v>0</v>
      </c>
      <c r="S319" s="36">
        <f t="shared" si="221"/>
        <v>0</v>
      </c>
    </row>
    <row r="320" spans="1:19" ht="19.5" hidden="1" thickTop="1" thickBot="1" x14ac:dyDescent="0.3">
      <c r="A320" s="3" t="str">
        <f t="shared" si="217"/>
        <v>b</v>
      </c>
      <c r="B320" s="1" t="s">
        <v>1</v>
      </c>
      <c r="C320" s="7" t="s">
        <v>5</v>
      </c>
      <c r="D320" s="15">
        <v>0</v>
      </c>
      <c r="E320" s="15">
        <v>0</v>
      </c>
      <c r="F320" s="20">
        <f t="shared" si="218"/>
        <v>0</v>
      </c>
      <c r="G320" s="20"/>
      <c r="H320" s="20"/>
      <c r="I320" s="20"/>
      <c r="J320" s="20"/>
      <c r="K320" s="20">
        <f t="shared" si="219"/>
        <v>0</v>
      </c>
      <c r="L320" s="20"/>
      <c r="M320" s="20"/>
      <c r="N320" s="20"/>
      <c r="O320" s="20"/>
      <c r="P320" s="5" t="s">
        <v>159</v>
      </c>
      <c r="Q320" s="5" t="s">
        <v>163</v>
      </c>
      <c r="R320" s="33">
        <f t="shared" si="220"/>
        <v>0</v>
      </c>
      <c r="S320" s="36">
        <f t="shared" si="221"/>
        <v>0</v>
      </c>
    </row>
    <row r="321" spans="1:19" ht="19.5" hidden="1" thickTop="1" thickBot="1" x14ac:dyDescent="0.3">
      <c r="A321" s="3" t="str">
        <f t="shared" si="217"/>
        <v>b</v>
      </c>
      <c r="B321" s="1" t="s">
        <v>1</v>
      </c>
      <c r="C321" s="7" t="s">
        <v>6</v>
      </c>
      <c r="D321" s="15">
        <v>0</v>
      </c>
      <c r="E321" s="15">
        <v>0</v>
      </c>
      <c r="F321" s="20">
        <f t="shared" si="218"/>
        <v>0</v>
      </c>
      <c r="G321" s="20"/>
      <c r="H321" s="20"/>
      <c r="I321" s="20"/>
      <c r="J321" s="20"/>
      <c r="K321" s="20">
        <f t="shared" si="219"/>
        <v>0</v>
      </c>
      <c r="L321" s="20"/>
      <c r="M321" s="20"/>
      <c r="N321" s="20"/>
      <c r="O321" s="20"/>
      <c r="P321" s="5" t="s">
        <v>159</v>
      </c>
      <c r="Q321" s="5" t="s">
        <v>163</v>
      </c>
      <c r="R321" s="33">
        <f t="shared" si="220"/>
        <v>0</v>
      </c>
      <c r="S321" s="36">
        <f t="shared" si="221"/>
        <v>0</v>
      </c>
    </row>
    <row r="322" spans="1:19" ht="19.5" hidden="1" thickTop="1" thickBot="1" x14ac:dyDescent="0.3">
      <c r="A322" s="3" t="str">
        <f t="shared" si="217"/>
        <v>b</v>
      </c>
      <c r="B322" s="1" t="s">
        <v>1</v>
      </c>
      <c r="C322" s="7" t="s">
        <v>7</v>
      </c>
      <c r="D322" s="15">
        <v>0</v>
      </c>
      <c r="E322" s="15">
        <v>0</v>
      </c>
      <c r="F322" s="20">
        <f t="shared" si="218"/>
        <v>0</v>
      </c>
      <c r="G322" s="20"/>
      <c r="H322" s="20"/>
      <c r="I322" s="20"/>
      <c r="J322" s="20"/>
      <c r="K322" s="20">
        <f t="shared" si="219"/>
        <v>0</v>
      </c>
      <c r="L322" s="20"/>
      <c r="M322" s="20"/>
      <c r="N322" s="20"/>
      <c r="O322" s="20"/>
      <c r="P322" s="5" t="s">
        <v>159</v>
      </c>
      <c r="Q322" s="5" t="s">
        <v>163</v>
      </c>
      <c r="R322" s="33">
        <f t="shared" si="220"/>
        <v>0</v>
      </c>
      <c r="S322" s="36">
        <f t="shared" si="221"/>
        <v>0</v>
      </c>
    </row>
    <row r="323" spans="1:19" ht="19.5" thickTop="1" thickBot="1" x14ac:dyDescent="0.3">
      <c r="A323" s="3" t="str">
        <f t="shared" si="217"/>
        <v>a</v>
      </c>
      <c r="B323" s="1" t="s">
        <v>1</v>
      </c>
      <c r="C323" s="7" t="s">
        <v>8</v>
      </c>
      <c r="D323" s="15">
        <v>675800000</v>
      </c>
      <c r="E323" s="15">
        <v>0</v>
      </c>
      <c r="F323" s="20">
        <f t="shared" si="218"/>
        <v>675800000</v>
      </c>
      <c r="G323" s="44">
        <v>163816300</v>
      </c>
      <c r="H323" s="44">
        <v>168937300</v>
      </c>
      <c r="I323" s="44">
        <v>175233600</v>
      </c>
      <c r="J323" s="44">
        <f>176516725-8703966+41</f>
        <v>167812800</v>
      </c>
      <c r="K323" s="20">
        <f t="shared" si="219"/>
        <v>0</v>
      </c>
      <c r="L323" s="20"/>
      <c r="M323" s="20"/>
      <c r="N323" s="20"/>
      <c r="O323" s="20"/>
      <c r="P323" s="5" t="s">
        <v>159</v>
      </c>
      <c r="Q323" s="5" t="s">
        <v>163</v>
      </c>
      <c r="R323" s="33">
        <f t="shared" si="220"/>
        <v>0</v>
      </c>
      <c r="S323" s="36">
        <f t="shared" si="221"/>
        <v>0</v>
      </c>
    </row>
    <row r="324" spans="1:19" ht="19.5" hidden="1" thickTop="1" thickBot="1" x14ac:dyDescent="0.3">
      <c r="A324" s="3" t="str">
        <f t="shared" si="217"/>
        <v>b</v>
      </c>
      <c r="B324" s="1" t="s">
        <v>1</v>
      </c>
      <c r="C324" s="7" t="s">
        <v>9</v>
      </c>
      <c r="D324" s="15">
        <v>0</v>
      </c>
      <c r="E324" s="15">
        <v>0</v>
      </c>
      <c r="F324" s="20">
        <f t="shared" si="218"/>
        <v>0</v>
      </c>
      <c r="G324" s="20"/>
      <c r="H324" s="20"/>
      <c r="I324" s="20"/>
      <c r="J324" s="20"/>
      <c r="K324" s="20">
        <f t="shared" si="219"/>
        <v>0</v>
      </c>
      <c r="L324" s="20"/>
      <c r="M324" s="20"/>
      <c r="N324" s="20"/>
      <c r="O324" s="20"/>
      <c r="P324" s="5" t="s">
        <v>159</v>
      </c>
      <c r="Q324" s="5" t="s">
        <v>163</v>
      </c>
      <c r="R324" s="33">
        <f t="shared" si="220"/>
        <v>0</v>
      </c>
      <c r="S324" s="36">
        <f t="shared" si="221"/>
        <v>0</v>
      </c>
    </row>
    <row r="325" spans="1:19" ht="19.5" hidden="1" thickTop="1" thickBot="1" x14ac:dyDescent="0.3">
      <c r="A325" s="3" t="str">
        <f t="shared" ref="A325:A388" si="264">IF((D325+F325+G325+H325+J325+I325)&gt;0,"a","b")</f>
        <v>b</v>
      </c>
      <c r="B325" s="1" t="s">
        <v>1</v>
      </c>
      <c r="C325" s="7" t="s">
        <v>10</v>
      </c>
      <c r="D325" s="15">
        <v>0</v>
      </c>
      <c r="E325" s="15">
        <v>0</v>
      </c>
      <c r="F325" s="20">
        <f t="shared" ref="F325:F327" si="265">G325+H325+I325+J325</f>
        <v>0</v>
      </c>
      <c r="G325" s="20"/>
      <c r="H325" s="20"/>
      <c r="I325" s="20"/>
      <c r="J325" s="20"/>
      <c r="K325" s="20">
        <f t="shared" ref="K325:K388" si="266">L325+M325+N325+O325</f>
        <v>0</v>
      </c>
      <c r="L325" s="20"/>
      <c r="M325" s="20"/>
      <c r="N325" s="20"/>
      <c r="O325" s="20"/>
      <c r="P325" s="5" t="s">
        <v>159</v>
      </c>
      <c r="Q325" s="5" t="s">
        <v>163</v>
      </c>
      <c r="R325" s="33">
        <f t="shared" ref="R325:R327" si="267">D325-F325</f>
        <v>0</v>
      </c>
      <c r="S325" s="36">
        <f t="shared" ref="S325:S388" si="268">E325-K325</f>
        <v>0</v>
      </c>
    </row>
    <row r="326" spans="1:19" ht="19.5" hidden="1" thickTop="1" thickBot="1" x14ac:dyDescent="0.3">
      <c r="A326" s="3" t="str">
        <f t="shared" si="264"/>
        <v>b</v>
      </c>
      <c r="B326" s="1" t="s">
        <v>1</v>
      </c>
      <c r="C326" s="7" t="s">
        <v>11</v>
      </c>
      <c r="D326" s="15">
        <v>0</v>
      </c>
      <c r="E326" s="15">
        <v>0</v>
      </c>
      <c r="F326" s="20">
        <f t="shared" si="265"/>
        <v>0</v>
      </c>
      <c r="G326" s="20"/>
      <c r="H326" s="20"/>
      <c r="I326" s="20"/>
      <c r="J326" s="20"/>
      <c r="K326" s="20">
        <f t="shared" si="266"/>
        <v>0</v>
      </c>
      <c r="L326" s="20"/>
      <c r="M326" s="20"/>
      <c r="N326" s="20"/>
      <c r="O326" s="20"/>
      <c r="P326" s="5" t="s">
        <v>159</v>
      </c>
      <c r="Q326" s="5" t="s">
        <v>163</v>
      </c>
      <c r="R326" s="33">
        <f t="shared" si="267"/>
        <v>0</v>
      </c>
      <c r="S326" s="36">
        <f t="shared" si="268"/>
        <v>0</v>
      </c>
    </row>
    <row r="327" spans="1:19" ht="19.5" hidden="1" thickTop="1" thickBot="1" x14ac:dyDescent="0.3">
      <c r="A327" s="3" t="str">
        <f t="shared" si="264"/>
        <v>b</v>
      </c>
      <c r="B327" s="1"/>
      <c r="C327" s="7" t="s">
        <v>12</v>
      </c>
      <c r="D327" s="15">
        <v>0</v>
      </c>
      <c r="E327" s="15">
        <v>0</v>
      </c>
      <c r="F327" s="20">
        <f t="shared" si="265"/>
        <v>0</v>
      </c>
      <c r="G327" s="20"/>
      <c r="H327" s="20"/>
      <c r="I327" s="20"/>
      <c r="J327" s="20"/>
      <c r="K327" s="20">
        <f t="shared" si="266"/>
        <v>0</v>
      </c>
      <c r="L327" s="20"/>
      <c r="M327" s="20"/>
      <c r="N327" s="20"/>
      <c r="O327" s="20"/>
      <c r="P327" s="5" t="s">
        <v>159</v>
      </c>
      <c r="Q327" s="5" t="s">
        <v>163</v>
      </c>
      <c r="R327" s="33">
        <f t="shared" si="267"/>
        <v>0</v>
      </c>
      <c r="S327" s="36">
        <f t="shared" si="268"/>
        <v>0</v>
      </c>
    </row>
    <row r="328" spans="1:19" ht="31.5" thickTop="1" thickBot="1" x14ac:dyDescent="0.3">
      <c r="A328" s="3" t="str">
        <f t="shared" si="264"/>
        <v>a</v>
      </c>
      <c r="B328" s="35" t="s">
        <v>66</v>
      </c>
      <c r="C328" s="9" t="s">
        <v>67</v>
      </c>
      <c r="D328" s="14">
        <f t="shared" ref="D328:E328" si="269">D329+D337+D338+D339</f>
        <v>23000000</v>
      </c>
      <c r="E328" s="14">
        <f t="shared" si="269"/>
        <v>0</v>
      </c>
      <c r="F328" s="19">
        <f t="shared" ref="F328:F383" si="270">G328+H328+I328+J328</f>
        <v>23000000</v>
      </c>
      <c r="G328" s="19">
        <f t="shared" ref="G328:J328" si="271">G329+G337+G338+G339</f>
        <v>5541600</v>
      </c>
      <c r="H328" s="19">
        <f t="shared" si="271"/>
        <v>6764600</v>
      </c>
      <c r="I328" s="19">
        <f t="shared" si="271"/>
        <v>5987000</v>
      </c>
      <c r="J328" s="19">
        <f t="shared" si="271"/>
        <v>4706800</v>
      </c>
      <c r="K328" s="19">
        <f t="shared" si="266"/>
        <v>0</v>
      </c>
      <c r="L328" s="19">
        <f t="shared" ref="L328:O328" si="272">L329+L337+L338+L339</f>
        <v>0</v>
      </c>
      <c r="M328" s="19">
        <f t="shared" si="272"/>
        <v>0</v>
      </c>
      <c r="N328" s="19">
        <f t="shared" si="272"/>
        <v>0</v>
      </c>
      <c r="O328" s="19">
        <f t="shared" si="272"/>
        <v>0</v>
      </c>
      <c r="P328" s="5" t="s">
        <v>159</v>
      </c>
      <c r="Q328" s="5" t="s">
        <v>163</v>
      </c>
      <c r="R328" s="33">
        <f t="shared" ref="R328:R383" si="273">D328-F328</f>
        <v>0</v>
      </c>
      <c r="S328" s="36">
        <f t="shared" si="268"/>
        <v>0</v>
      </c>
    </row>
    <row r="329" spans="1:19" ht="19.5" thickTop="1" thickBot="1" x14ac:dyDescent="0.3">
      <c r="A329" s="3" t="str">
        <f t="shared" si="264"/>
        <v>a</v>
      </c>
      <c r="B329" s="1" t="s">
        <v>1</v>
      </c>
      <c r="C329" s="7" t="s">
        <v>2</v>
      </c>
      <c r="D329" s="15">
        <f>D330+D331+D332+D333+D334+D335+D336</f>
        <v>23000000</v>
      </c>
      <c r="E329" s="15">
        <f>E330+E331+E332+E333+E334+E335+E336</f>
        <v>0</v>
      </c>
      <c r="F329" s="20">
        <f t="shared" si="270"/>
        <v>23000000</v>
      </c>
      <c r="G329" s="20">
        <f t="shared" ref="G329:J329" si="274">G330+G331+G332+G333+G334+G335+G336</f>
        <v>5541600</v>
      </c>
      <c r="H329" s="20">
        <f t="shared" si="274"/>
        <v>6764600</v>
      </c>
      <c r="I329" s="20">
        <f t="shared" si="274"/>
        <v>5987000</v>
      </c>
      <c r="J329" s="20">
        <f t="shared" si="274"/>
        <v>4706800</v>
      </c>
      <c r="K329" s="20">
        <f t="shared" si="266"/>
        <v>0</v>
      </c>
      <c r="L329" s="20">
        <f t="shared" ref="L329:O329" si="275">L330+L331+L332+L333+L334+L335+L336</f>
        <v>0</v>
      </c>
      <c r="M329" s="20">
        <f t="shared" si="275"/>
        <v>0</v>
      </c>
      <c r="N329" s="20">
        <f t="shared" si="275"/>
        <v>0</v>
      </c>
      <c r="O329" s="20">
        <f t="shared" si="275"/>
        <v>0</v>
      </c>
      <c r="P329" s="5" t="s">
        <v>159</v>
      </c>
      <c r="Q329" s="5" t="s">
        <v>163</v>
      </c>
      <c r="R329" s="33">
        <f t="shared" si="273"/>
        <v>0</v>
      </c>
      <c r="S329" s="36">
        <f t="shared" si="268"/>
        <v>0</v>
      </c>
    </row>
    <row r="330" spans="1:19" ht="19.5" hidden="1" thickTop="1" thickBot="1" x14ac:dyDescent="0.3">
      <c r="A330" s="3" t="str">
        <f t="shared" si="264"/>
        <v>b</v>
      </c>
      <c r="B330" s="1" t="s">
        <v>1</v>
      </c>
      <c r="C330" s="7" t="s">
        <v>3</v>
      </c>
      <c r="D330" s="15">
        <f>D342+D354+D366+D378+D390+D402+D414+D426+D438+D450+D462+D474+D486+D498+D510</f>
        <v>0</v>
      </c>
      <c r="E330" s="15">
        <f>E342+E354+E366+E378+E390+E402+E414+E426+E438+E450+E462+E474+E486+E498+E510</f>
        <v>0</v>
      </c>
      <c r="F330" s="20">
        <f t="shared" si="270"/>
        <v>0</v>
      </c>
      <c r="G330" s="20">
        <f t="shared" ref="G330:J339" si="276">G342+G354+G366+G378+G390+G402+G414+G426+G438+G450+G462+G474+G486+G498+G510</f>
        <v>0</v>
      </c>
      <c r="H330" s="20">
        <f t="shared" si="276"/>
        <v>0</v>
      </c>
      <c r="I330" s="20">
        <f t="shared" si="276"/>
        <v>0</v>
      </c>
      <c r="J330" s="20">
        <f t="shared" si="276"/>
        <v>0</v>
      </c>
      <c r="K330" s="20">
        <f t="shared" si="266"/>
        <v>0</v>
      </c>
      <c r="L330" s="20">
        <f t="shared" ref="L330:O330" si="277">L342+L354+L366+L378+L390+L402+L414+L426+L438+L450+L462+L474+L486+L498+L510</f>
        <v>0</v>
      </c>
      <c r="M330" s="20">
        <f t="shared" si="277"/>
        <v>0</v>
      </c>
      <c r="N330" s="20">
        <f t="shared" si="277"/>
        <v>0</v>
      </c>
      <c r="O330" s="20">
        <f t="shared" si="277"/>
        <v>0</v>
      </c>
      <c r="P330" s="5" t="s">
        <v>159</v>
      </c>
      <c r="Q330" s="5" t="s">
        <v>163</v>
      </c>
      <c r="R330" s="33">
        <f t="shared" si="273"/>
        <v>0</v>
      </c>
      <c r="S330" s="36">
        <f t="shared" si="268"/>
        <v>0</v>
      </c>
    </row>
    <row r="331" spans="1:19" ht="19.5" thickTop="1" thickBot="1" x14ac:dyDescent="0.3">
      <c r="A331" s="3" t="str">
        <f t="shared" si="264"/>
        <v>a</v>
      </c>
      <c r="B331" s="1" t="s">
        <v>1</v>
      </c>
      <c r="C331" s="7" t="s">
        <v>4</v>
      </c>
      <c r="D331" s="15">
        <f t="shared" ref="D331:E339" si="278">D343+D355+D367+D379+D391+D403+D415+D427+D439+D451+D463+D475+D487+D499+D511</f>
        <v>760000</v>
      </c>
      <c r="E331" s="15">
        <f t="shared" si="278"/>
        <v>0</v>
      </c>
      <c r="F331" s="20">
        <f t="shared" si="270"/>
        <v>760000</v>
      </c>
      <c r="G331" s="20">
        <f t="shared" si="276"/>
        <v>190000</v>
      </c>
      <c r="H331" s="20">
        <f t="shared" si="276"/>
        <v>190000</v>
      </c>
      <c r="I331" s="20">
        <f t="shared" si="276"/>
        <v>190000</v>
      </c>
      <c r="J331" s="20">
        <f t="shared" si="276"/>
        <v>190000</v>
      </c>
      <c r="K331" s="20">
        <f t="shared" si="266"/>
        <v>0</v>
      </c>
      <c r="L331" s="20">
        <f t="shared" ref="L331:O331" si="279">L343+L355+L367+L379+L391+L403+L415+L427+L439+L451+L463+L475+L487+L499+L511</f>
        <v>0</v>
      </c>
      <c r="M331" s="20">
        <f t="shared" si="279"/>
        <v>0</v>
      </c>
      <c r="N331" s="20">
        <f t="shared" si="279"/>
        <v>0</v>
      </c>
      <c r="O331" s="20">
        <f t="shared" si="279"/>
        <v>0</v>
      </c>
      <c r="P331" s="5" t="s">
        <v>159</v>
      </c>
      <c r="Q331" s="5" t="s">
        <v>163</v>
      </c>
      <c r="R331" s="33">
        <f t="shared" si="273"/>
        <v>0</v>
      </c>
      <c r="S331" s="36">
        <f t="shared" si="268"/>
        <v>0</v>
      </c>
    </row>
    <row r="332" spans="1:19" ht="19.5" hidden="1" thickTop="1" thickBot="1" x14ac:dyDescent="0.3">
      <c r="A332" s="3" t="str">
        <f t="shared" si="264"/>
        <v>b</v>
      </c>
      <c r="B332" s="1" t="s">
        <v>1</v>
      </c>
      <c r="C332" s="7" t="s">
        <v>5</v>
      </c>
      <c r="D332" s="15">
        <f t="shared" si="278"/>
        <v>0</v>
      </c>
      <c r="E332" s="15">
        <f t="shared" si="278"/>
        <v>0</v>
      </c>
      <c r="F332" s="20">
        <f t="shared" si="270"/>
        <v>0</v>
      </c>
      <c r="G332" s="20">
        <f t="shared" si="276"/>
        <v>0</v>
      </c>
      <c r="H332" s="20">
        <f t="shared" si="276"/>
        <v>0</v>
      </c>
      <c r="I332" s="20">
        <f t="shared" si="276"/>
        <v>0</v>
      </c>
      <c r="J332" s="20">
        <f t="shared" si="276"/>
        <v>0</v>
      </c>
      <c r="K332" s="20">
        <f t="shared" si="266"/>
        <v>0</v>
      </c>
      <c r="L332" s="20">
        <f t="shared" ref="L332:O332" si="280">L344+L356+L368+L380+L392+L404+L416+L428+L440+L452+L464+L476+L488+L500+L512</f>
        <v>0</v>
      </c>
      <c r="M332" s="20">
        <f t="shared" si="280"/>
        <v>0</v>
      </c>
      <c r="N332" s="20">
        <f t="shared" si="280"/>
        <v>0</v>
      </c>
      <c r="O332" s="20">
        <f t="shared" si="280"/>
        <v>0</v>
      </c>
      <c r="P332" s="5" t="s">
        <v>159</v>
      </c>
      <c r="Q332" s="5" t="s">
        <v>163</v>
      </c>
      <c r="R332" s="33">
        <f t="shared" si="273"/>
        <v>0</v>
      </c>
      <c r="S332" s="36">
        <f t="shared" si="268"/>
        <v>0</v>
      </c>
    </row>
    <row r="333" spans="1:19" ht="19.5" hidden="1" thickTop="1" thickBot="1" x14ac:dyDescent="0.3">
      <c r="A333" s="3" t="str">
        <f t="shared" si="264"/>
        <v>b</v>
      </c>
      <c r="B333" s="1" t="s">
        <v>1</v>
      </c>
      <c r="C333" s="7" t="s">
        <v>6</v>
      </c>
      <c r="D333" s="15">
        <f t="shared" si="278"/>
        <v>0</v>
      </c>
      <c r="E333" s="15">
        <f t="shared" si="278"/>
        <v>0</v>
      </c>
      <c r="F333" s="20">
        <f t="shared" si="270"/>
        <v>0</v>
      </c>
      <c r="G333" s="20">
        <f t="shared" si="276"/>
        <v>0</v>
      </c>
      <c r="H333" s="20">
        <f t="shared" si="276"/>
        <v>0</v>
      </c>
      <c r="I333" s="20">
        <f t="shared" si="276"/>
        <v>0</v>
      </c>
      <c r="J333" s="20">
        <f t="shared" si="276"/>
        <v>0</v>
      </c>
      <c r="K333" s="20">
        <f t="shared" si="266"/>
        <v>0</v>
      </c>
      <c r="L333" s="20">
        <f t="shared" ref="L333:O333" si="281">L345+L357+L369+L381+L393+L405+L417+L429+L441+L453+L465+L477+L489+L501+L513</f>
        <v>0</v>
      </c>
      <c r="M333" s="20">
        <f t="shared" si="281"/>
        <v>0</v>
      </c>
      <c r="N333" s="20">
        <f t="shared" si="281"/>
        <v>0</v>
      </c>
      <c r="O333" s="20">
        <f t="shared" si="281"/>
        <v>0</v>
      </c>
      <c r="P333" s="5" t="s">
        <v>159</v>
      </c>
      <c r="Q333" s="5" t="s">
        <v>163</v>
      </c>
      <c r="R333" s="33">
        <f t="shared" si="273"/>
        <v>0</v>
      </c>
      <c r="S333" s="36">
        <f t="shared" si="268"/>
        <v>0</v>
      </c>
    </row>
    <row r="334" spans="1:19" ht="19.5" hidden="1" thickTop="1" thickBot="1" x14ac:dyDescent="0.3">
      <c r="A334" s="3" t="str">
        <f t="shared" si="264"/>
        <v>b</v>
      </c>
      <c r="B334" s="1" t="s">
        <v>1</v>
      </c>
      <c r="C334" s="7" t="s">
        <v>7</v>
      </c>
      <c r="D334" s="15">
        <f t="shared" si="278"/>
        <v>0</v>
      </c>
      <c r="E334" s="15">
        <f t="shared" si="278"/>
        <v>0</v>
      </c>
      <c r="F334" s="20">
        <f t="shared" si="270"/>
        <v>0</v>
      </c>
      <c r="G334" s="20">
        <f t="shared" si="276"/>
        <v>0</v>
      </c>
      <c r="H334" s="20">
        <f t="shared" si="276"/>
        <v>0</v>
      </c>
      <c r="I334" s="20">
        <f t="shared" si="276"/>
        <v>0</v>
      </c>
      <c r="J334" s="20">
        <f t="shared" si="276"/>
        <v>0</v>
      </c>
      <c r="K334" s="20">
        <f t="shared" si="266"/>
        <v>0</v>
      </c>
      <c r="L334" s="20">
        <f t="shared" ref="L334:O334" si="282">L346+L358+L370+L382+L394+L406+L418+L430+L442+L454+L466+L478+L490+L502+L514</f>
        <v>0</v>
      </c>
      <c r="M334" s="20">
        <f t="shared" si="282"/>
        <v>0</v>
      </c>
      <c r="N334" s="20">
        <f t="shared" si="282"/>
        <v>0</v>
      </c>
      <c r="O334" s="20">
        <f t="shared" si="282"/>
        <v>0</v>
      </c>
      <c r="P334" s="5" t="s">
        <v>159</v>
      </c>
      <c r="Q334" s="5" t="s">
        <v>163</v>
      </c>
      <c r="R334" s="33">
        <f t="shared" si="273"/>
        <v>0</v>
      </c>
      <c r="S334" s="36">
        <f t="shared" si="268"/>
        <v>0</v>
      </c>
    </row>
    <row r="335" spans="1:19" ht="19.5" thickTop="1" thickBot="1" x14ac:dyDescent="0.3">
      <c r="A335" s="3" t="str">
        <f t="shared" si="264"/>
        <v>a</v>
      </c>
      <c r="B335" s="1" t="s">
        <v>1</v>
      </c>
      <c r="C335" s="7" t="s">
        <v>8</v>
      </c>
      <c r="D335" s="15">
        <f t="shared" si="278"/>
        <v>19990000</v>
      </c>
      <c r="E335" s="15">
        <f t="shared" si="278"/>
        <v>0</v>
      </c>
      <c r="F335" s="20">
        <f t="shared" si="270"/>
        <v>19990000</v>
      </c>
      <c r="G335" s="20">
        <f t="shared" si="276"/>
        <v>5051600</v>
      </c>
      <c r="H335" s="20">
        <f t="shared" si="276"/>
        <v>5324600</v>
      </c>
      <c r="I335" s="20">
        <f t="shared" si="276"/>
        <v>5197000</v>
      </c>
      <c r="J335" s="20">
        <f t="shared" si="276"/>
        <v>4416800</v>
      </c>
      <c r="K335" s="20">
        <f t="shared" si="266"/>
        <v>0</v>
      </c>
      <c r="L335" s="20">
        <f t="shared" ref="L335:O335" si="283">L347+L359+L371+L383+L395+L407+L419+L431+L443+L455+L467+L479+L491+L503+L515</f>
        <v>0</v>
      </c>
      <c r="M335" s="20">
        <f t="shared" si="283"/>
        <v>0</v>
      </c>
      <c r="N335" s="20">
        <f t="shared" si="283"/>
        <v>0</v>
      </c>
      <c r="O335" s="20">
        <f t="shared" si="283"/>
        <v>0</v>
      </c>
      <c r="P335" s="5" t="s">
        <v>159</v>
      </c>
      <c r="Q335" s="5" t="s">
        <v>163</v>
      </c>
      <c r="R335" s="33">
        <f t="shared" si="273"/>
        <v>0</v>
      </c>
      <c r="S335" s="36">
        <f t="shared" si="268"/>
        <v>0</v>
      </c>
    </row>
    <row r="336" spans="1:19" ht="19.5" thickTop="1" thickBot="1" x14ac:dyDescent="0.3">
      <c r="A336" s="3" t="str">
        <f t="shared" si="264"/>
        <v>a</v>
      </c>
      <c r="B336" s="1" t="s">
        <v>1</v>
      </c>
      <c r="C336" s="7" t="s">
        <v>9</v>
      </c>
      <c r="D336" s="15">
        <f t="shared" si="278"/>
        <v>2250000</v>
      </c>
      <c r="E336" s="15">
        <f t="shared" si="278"/>
        <v>0</v>
      </c>
      <c r="F336" s="20">
        <f t="shared" si="270"/>
        <v>2250000</v>
      </c>
      <c r="G336" s="20">
        <f t="shared" si="276"/>
        <v>300000</v>
      </c>
      <c r="H336" s="20">
        <f t="shared" si="276"/>
        <v>1250000</v>
      </c>
      <c r="I336" s="20">
        <f t="shared" si="276"/>
        <v>600000</v>
      </c>
      <c r="J336" s="20">
        <f t="shared" si="276"/>
        <v>100000</v>
      </c>
      <c r="K336" s="20">
        <f t="shared" si="266"/>
        <v>0</v>
      </c>
      <c r="L336" s="20">
        <f t="shared" ref="L336:O336" si="284">L348+L360+L372+L384+L396+L408+L420+L432+L444+L456+L468+L480+L492+L504+L516</f>
        <v>0</v>
      </c>
      <c r="M336" s="20">
        <f t="shared" si="284"/>
        <v>0</v>
      </c>
      <c r="N336" s="20">
        <f t="shared" si="284"/>
        <v>0</v>
      </c>
      <c r="O336" s="20">
        <f t="shared" si="284"/>
        <v>0</v>
      </c>
      <c r="P336" s="5" t="s">
        <v>159</v>
      </c>
      <c r="Q336" s="5" t="s">
        <v>163</v>
      </c>
      <c r="R336" s="33">
        <f t="shared" si="273"/>
        <v>0</v>
      </c>
      <c r="S336" s="36">
        <f t="shared" si="268"/>
        <v>0</v>
      </c>
    </row>
    <row r="337" spans="1:19" ht="19.5" hidden="1" thickTop="1" thickBot="1" x14ac:dyDescent="0.3">
      <c r="A337" s="3" t="str">
        <f t="shared" si="264"/>
        <v>b</v>
      </c>
      <c r="B337" s="1" t="s">
        <v>1</v>
      </c>
      <c r="C337" s="7" t="s">
        <v>10</v>
      </c>
      <c r="D337" s="15">
        <f t="shared" si="278"/>
        <v>0</v>
      </c>
      <c r="E337" s="15">
        <f t="shared" si="278"/>
        <v>0</v>
      </c>
      <c r="F337" s="20">
        <f t="shared" si="270"/>
        <v>0</v>
      </c>
      <c r="G337" s="20">
        <f t="shared" si="276"/>
        <v>0</v>
      </c>
      <c r="H337" s="20">
        <f t="shared" si="276"/>
        <v>0</v>
      </c>
      <c r="I337" s="20">
        <f t="shared" si="276"/>
        <v>0</v>
      </c>
      <c r="J337" s="20">
        <f t="shared" si="276"/>
        <v>0</v>
      </c>
      <c r="K337" s="20">
        <f t="shared" si="266"/>
        <v>0</v>
      </c>
      <c r="L337" s="20">
        <f t="shared" ref="L337:O337" si="285">L349+L361+L373+L385+L397+L409+L421+L433+L445+L457+L469+L481+L493+L505+L517</f>
        <v>0</v>
      </c>
      <c r="M337" s="20">
        <f t="shared" si="285"/>
        <v>0</v>
      </c>
      <c r="N337" s="20">
        <f t="shared" si="285"/>
        <v>0</v>
      </c>
      <c r="O337" s="20">
        <f t="shared" si="285"/>
        <v>0</v>
      </c>
      <c r="P337" s="5" t="s">
        <v>159</v>
      </c>
      <c r="Q337" s="5" t="s">
        <v>163</v>
      </c>
      <c r="R337" s="33">
        <f t="shared" si="273"/>
        <v>0</v>
      </c>
      <c r="S337" s="36">
        <f t="shared" si="268"/>
        <v>0</v>
      </c>
    </row>
    <row r="338" spans="1:19" ht="19.5" hidden="1" thickTop="1" thickBot="1" x14ac:dyDescent="0.3">
      <c r="A338" s="3" t="str">
        <f t="shared" si="264"/>
        <v>b</v>
      </c>
      <c r="B338" s="1" t="s">
        <v>1</v>
      </c>
      <c r="C338" s="7" t="s">
        <v>11</v>
      </c>
      <c r="D338" s="15">
        <f t="shared" si="278"/>
        <v>0</v>
      </c>
      <c r="E338" s="15">
        <f t="shared" si="278"/>
        <v>0</v>
      </c>
      <c r="F338" s="20">
        <f t="shared" si="270"/>
        <v>0</v>
      </c>
      <c r="G338" s="20">
        <f t="shared" si="276"/>
        <v>0</v>
      </c>
      <c r="H338" s="20">
        <f t="shared" si="276"/>
        <v>0</v>
      </c>
      <c r="I338" s="20">
        <f t="shared" si="276"/>
        <v>0</v>
      </c>
      <c r="J338" s="20">
        <f t="shared" si="276"/>
        <v>0</v>
      </c>
      <c r="K338" s="20">
        <f t="shared" si="266"/>
        <v>0</v>
      </c>
      <c r="L338" s="20">
        <f t="shared" ref="L338:O338" si="286">L350+L362+L374+L386+L398+L410+L422+L434+L446+L458+L470+L482+L494+L506+L518</f>
        <v>0</v>
      </c>
      <c r="M338" s="20">
        <f t="shared" si="286"/>
        <v>0</v>
      </c>
      <c r="N338" s="20">
        <f t="shared" si="286"/>
        <v>0</v>
      </c>
      <c r="O338" s="20">
        <f t="shared" si="286"/>
        <v>0</v>
      </c>
      <c r="P338" s="5" t="s">
        <v>159</v>
      </c>
      <c r="Q338" s="5" t="s">
        <v>163</v>
      </c>
      <c r="R338" s="33">
        <f t="shared" si="273"/>
        <v>0</v>
      </c>
      <c r="S338" s="36">
        <f t="shared" si="268"/>
        <v>0</v>
      </c>
    </row>
    <row r="339" spans="1:19" ht="19.5" hidden="1" thickTop="1" thickBot="1" x14ac:dyDescent="0.3">
      <c r="A339" s="3" t="str">
        <f t="shared" si="264"/>
        <v>b</v>
      </c>
      <c r="B339" s="1" t="s">
        <v>1</v>
      </c>
      <c r="C339" s="7" t="s">
        <v>12</v>
      </c>
      <c r="D339" s="15">
        <f t="shared" si="278"/>
        <v>0</v>
      </c>
      <c r="E339" s="15">
        <f t="shared" si="278"/>
        <v>0</v>
      </c>
      <c r="F339" s="20">
        <f t="shared" si="270"/>
        <v>0</v>
      </c>
      <c r="G339" s="20">
        <f t="shared" si="276"/>
        <v>0</v>
      </c>
      <c r="H339" s="20">
        <f t="shared" si="276"/>
        <v>0</v>
      </c>
      <c r="I339" s="20">
        <f t="shared" si="276"/>
        <v>0</v>
      </c>
      <c r="J339" s="20">
        <f t="shared" si="276"/>
        <v>0</v>
      </c>
      <c r="K339" s="20">
        <f t="shared" si="266"/>
        <v>0</v>
      </c>
      <c r="L339" s="20">
        <f t="shared" ref="L339:O339" si="287">L351+L363+L375+L387+L399+L411+L423+L435+L447+L459+L471+L483+L495+L507+L519</f>
        <v>0</v>
      </c>
      <c r="M339" s="20">
        <f t="shared" si="287"/>
        <v>0</v>
      </c>
      <c r="N339" s="20">
        <f t="shared" si="287"/>
        <v>0</v>
      </c>
      <c r="O339" s="20">
        <f t="shared" si="287"/>
        <v>0</v>
      </c>
      <c r="P339" s="5" t="s">
        <v>159</v>
      </c>
      <c r="Q339" s="5" t="s">
        <v>163</v>
      </c>
      <c r="R339" s="33">
        <f t="shared" si="273"/>
        <v>0</v>
      </c>
      <c r="S339" s="36">
        <f t="shared" si="268"/>
        <v>0</v>
      </c>
    </row>
    <row r="340" spans="1:19" ht="61.5" thickTop="1" thickBot="1" x14ac:dyDescent="0.3">
      <c r="A340" s="3" t="str">
        <f t="shared" si="264"/>
        <v>a</v>
      </c>
      <c r="B340" s="35" t="s">
        <v>68</v>
      </c>
      <c r="C340" s="9" t="s">
        <v>189</v>
      </c>
      <c r="D340" s="14">
        <f t="shared" ref="D340:E340" si="288">D341+D349+D350+D351</f>
        <v>2500000</v>
      </c>
      <c r="E340" s="14">
        <f t="shared" si="288"/>
        <v>0</v>
      </c>
      <c r="F340" s="19">
        <f t="shared" si="270"/>
        <v>2500000</v>
      </c>
      <c r="G340" s="19">
        <f t="shared" ref="G340:J340" si="289">G341+G349+G350+G351</f>
        <v>625000</v>
      </c>
      <c r="H340" s="19">
        <f t="shared" si="289"/>
        <v>625000</v>
      </c>
      <c r="I340" s="19">
        <f t="shared" si="289"/>
        <v>625000</v>
      </c>
      <c r="J340" s="19">
        <f t="shared" si="289"/>
        <v>625000</v>
      </c>
      <c r="K340" s="19">
        <f t="shared" si="266"/>
        <v>0</v>
      </c>
      <c r="L340" s="19">
        <f t="shared" ref="L340:O340" si="290">L341+L349+L350+L351</f>
        <v>0</v>
      </c>
      <c r="M340" s="19">
        <f t="shared" si="290"/>
        <v>0</v>
      </c>
      <c r="N340" s="19">
        <f t="shared" si="290"/>
        <v>0</v>
      </c>
      <c r="O340" s="19">
        <f t="shared" si="290"/>
        <v>0</v>
      </c>
      <c r="P340" s="5" t="s">
        <v>159</v>
      </c>
      <c r="Q340" s="5" t="s">
        <v>163</v>
      </c>
      <c r="R340" s="33">
        <f t="shared" si="273"/>
        <v>0</v>
      </c>
      <c r="S340" s="36">
        <f t="shared" si="268"/>
        <v>0</v>
      </c>
    </row>
    <row r="341" spans="1:19" ht="19.5" thickTop="1" thickBot="1" x14ac:dyDescent="0.3">
      <c r="A341" s="3" t="str">
        <f t="shared" si="264"/>
        <v>a</v>
      </c>
      <c r="B341" s="1" t="s">
        <v>1</v>
      </c>
      <c r="C341" s="7" t="s">
        <v>2</v>
      </c>
      <c r="D341" s="15">
        <f t="shared" ref="D341:E341" si="291">D342+D343+D344+D345+D346+D347+D348</f>
        <v>2500000</v>
      </c>
      <c r="E341" s="15">
        <f t="shared" si="291"/>
        <v>0</v>
      </c>
      <c r="F341" s="20">
        <f t="shared" si="270"/>
        <v>2500000</v>
      </c>
      <c r="G341" s="20">
        <f t="shared" ref="G341:J341" si="292">G342+G343+G344+G345+G346+G347+G348</f>
        <v>625000</v>
      </c>
      <c r="H341" s="20">
        <f t="shared" si="292"/>
        <v>625000</v>
      </c>
      <c r="I341" s="20">
        <f t="shared" si="292"/>
        <v>625000</v>
      </c>
      <c r="J341" s="20">
        <f t="shared" si="292"/>
        <v>625000</v>
      </c>
      <c r="K341" s="20">
        <f t="shared" si="266"/>
        <v>0</v>
      </c>
      <c r="L341" s="20">
        <f t="shared" ref="L341:O341" si="293">L342+L343+L344+L345+L346+L347+L348</f>
        <v>0</v>
      </c>
      <c r="M341" s="20">
        <f t="shared" si="293"/>
        <v>0</v>
      </c>
      <c r="N341" s="20">
        <f t="shared" si="293"/>
        <v>0</v>
      </c>
      <c r="O341" s="20">
        <f t="shared" si="293"/>
        <v>0</v>
      </c>
      <c r="P341" s="5" t="s">
        <v>159</v>
      </c>
      <c r="Q341" s="5" t="s">
        <v>163</v>
      </c>
      <c r="R341" s="33">
        <f t="shared" si="273"/>
        <v>0</v>
      </c>
      <c r="S341" s="36">
        <f t="shared" si="268"/>
        <v>0</v>
      </c>
    </row>
    <row r="342" spans="1:19" ht="19.5" hidden="1" thickTop="1" thickBot="1" x14ac:dyDescent="0.3">
      <c r="A342" s="3" t="str">
        <f t="shared" si="264"/>
        <v>b</v>
      </c>
      <c r="B342" s="1" t="s">
        <v>1</v>
      </c>
      <c r="C342" s="7" t="s">
        <v>3</v>
      </c>
      <c r="D342" s="16">
        <v>0</v>
      </c>
      <c r="E342" s="16">
        <v>0</v>
      </c>
      <c r="F342" s="22">
        <f t="shared" si="270"/>
        <v>0</v>
      </c>
      <c r="G342" s="22"/>
      <c r="H342" s="22"/>
      <c r="I342" s="21"/>
      <c r="J342" s="22"/>
      <c r="K342" s="22">
        <f t="shared" si="266"/>
        <v>0</v>
      </c>
      <c r="L342" s="22"/>
      <c r="M342" s="22"/>
      <c r="N342" s="21"/>
      <c r="O342" s="22"/>
      <c r="Q342" s="5" t="s">
        <v>163</v>
      </c>
      <c r="R342" s="33">
        <f t="shared" si="273"/>
        <v>0</v>
      </c>
      <c r="S342" s="36">
        <f t="shared" si="268"/>
        <v>0</v>
      </c>
    </row>
    <row r="343" spans="1:19" ht="19.5" hidden="1" thickTop="1" thickBot="1" x14ac:dyDescent="0.3">
      <c r="A343" s="3" t="str">
        <f t="shared" si="264"/>
        <v>b</v>
      </c>
      <c r="B343" s="1" t="s">
        <v>1</v>
      </c>
      <c r="C343" s="7" t="s">
        <v>4</v>
      </c>
      <c r="D343" s="16">
        <v>0</v>
      </c>
      <c r="E343" s="16">
        <v>0</v>
      </c>
      <c r="F343" s="22">
        <f t="shared" si="270"/>
        <v>0</v>
      </c>
      <c r="G343" s="22"/>
      <c r="H343" s="22"/>
      <c r="I343" s="21"/>
      <c r="J343" s="22"/>
      <c r="K343" s="22">
        <f t="shared" si="266"/>
        <v>0</v>
      </c>
      <c r="L343" s="22"/>
      <c r="M343" s="22"/>
      <c r="N343" s="21"/>
      <c r="O343" s="22"/>
      <c r="Q343" s="5" t="s">
        <v>163</v>
      </c>
      <c r="R343" s="33">
        <f t="shared" si="273"/>
        <v>0</v>
      </c>
      <c r="S343" s="36">
        <f t="shared" si="268"/>
        <v>0</v>
      </c>
    </row>
    <row r="344" spans="1:19" ht="19.5" hidden="1" thickTop="1" thickBot="1" x14ac:dyDescent="0.3">
      <c r="A344" s="3" t="str">
        <f t="shared" si="264"/>
        <v>b</v>
      </c>
      <c r="B344" s="1" t="s">
        <v>1</v>
      </c>
      <c r="C344" s="7" t="s">
        <v>5</v>
      </c>
      <c r="D344" s="16">
        <v>0</v>
      </c>
      <c r="E344" s="16">
        <v>0</v>
      </c>
      <c r="F344" s="22">
        <f t="shared" si="270"/>
        <v>0</v>
      </c>
      <c r="G344" s="22"/>
      <c r="H344" s="22"/>
      <c r="I344" s="21"/>
      <c r="J344" s="22"/>
      <c r="K344" s="22">
        <f t="shared" si="266"/>
        <v>0</v>
      </c>
      <c r="L344" s="22"/>
      <c r="M344" s="22"/>
      <c r="N344" s="21"/>
      <c r="O344" s="22"/>
      <c r="Q344" s="5" t="s">
        <v>163</v>
      </c>
      <c r="R344" s="33">
        <f t="shared" si="273"/>
        <v>0</v>
      </c>
      <c r="S344" s="36">
        <f t="shared" si="268"/>
        <v>0</v>
      </c>
    </row>
    <row r="345" spans="1:19" ht="19.5" hidden="1" thickTop="1" thickBot="1" x14ac:dyDescent="0.3">
      <c r="A345" s="3" t="str">
        <f t="shared" si="264"/>
        <v>b</v>
      </c>
      <c r="B345" s="1" t="s">
        <v>1</v>
      </c>
      <c r="C345" s="7" t="s">
        <v>6</v>
      </c>
      <c r="D345" s="16">
        <v>0</v>
      </c>
      <c r="E345" s="16">
        <v>0</v>
      </c>
      <c r="F345" s="22">
        <f t="shared" si="270"/>
        <v>0</v>
      </c>
      <c r="G345" s="22"/>
      <c r="H345" s="22"/>
      <c r="I345" s="21"/>
      <c r="J345" s="22"/>
      <c r="K345" s="22">
        <f t="shared" si="266"/>
        <v>0</v>
      </c>
      <c r="L345" s="22"/>
      <c r="M345" s="22"/>
      <c r="N345" s="21"/>
      <c r="O345" s="22"/>
      <c r="Q345" s="5" t="s">
        <v>163</v>
      </c>
      <c r="R345" s="33">
        <f t="shared" si="273"/>
        <v>0</v>
      </c>
      <c r="S345" s="36">
        <f t="shared" si="268"/>
        <v>0</v>
      </c>
    </row>
    <row r="346" spans="1:19" ht="19.5" hidden="1" thickTop="1" thickBot="1" x14ac:dyDescent="0.3">
      <c r="A346" s="3" t="str">
        <f t="shared" si="264"/>
        <v>b</v>
      </c>
      <c r="B346" s="1" t="s">
        <v>1</v>
      </c>
      <c r="C346" s="7" t="s">
        <v>7</v>
      </c>
      <c r="D346" s="16">
        <v>0</v>
      </c>
      <c r="E346" s="16">
        <v>0</v>
      </c>
      <c r="F346" s="22">
        <f t="shared" si="270"/>
        <v>0</v>
      </c>
      <c r="G346" s="22"/>
      <c r="H346" s="22"/>
      <c r="I346" s="21"/>
      <c r="J346" s="22"/>
      <c r="K346" s="22">
        <f t="shared" si="266"/>
        <v>0</v>
      </c>
      <c r="L346" s="22"/>
      <c r="M346" s="22"/>
      <c r="N346" s="21"/>
      <c r="O346" s="22"/>
      <c r="Q346" s="5" t="s">
        <v>163</v>
      </c>
      <c r="R346" s="33">
        <f t="shared" si="273"/>
        <v>0</v>
      </c>
      <c r="S346" s="36">
        <f t="shared" si="268"/>
        <v>0</v>
      </c>
    </row>
    <row r="347" spans="1:19" ht="19.5" thickTop="1" thickBot="1" x14ac:dyDescent="0.3">
      <c r="A347" s="3" t="str">
        <f t="shared" si="264"/>
        <v>a</v>
      </c>
      <c r="B347" s="1" t="s">
        <v>1</v>
      </c>
      <c r="C347" s="7" t="s">
        <v>8</v>
      </c>
      <c r="D347" s="16">
        <v>2500000</v>
      </c>
      <c r="E347" s="16">
        <v>0</v>
      </c>
      <c r="F347" s="22">
        <f t="shared" si="270"/>
        <v>2500000</v>
      </c>
      <c r="G347" s="22">
        <v>625000</v>
      </c>
      <c r="H347" s="22">
        <v>625000</v>
      </c>
      <c r="I347" s="22">
        <v>625000</v>
      </c>
      <c r="J347" s="22">
        <v>625000</v>
      </c>
      <c r="K347" s="22">
        <f t="shared" si="266"/>
        <v>0</v>
      </c>
      <c r="L347" s="22"/>
      <c r="M347" s="22"/>
      <c r="N347" s="21"/>
      <c r="O347" s="22"/>
      <c r="Q347" s="5" t="s">
        <v>163</v>
      </c>
      <c r="R347" s="33">
        <f t="shared" si="273"/>
        <v>0</v>
      </c>
      <c r="S347" s="36">
        <f t="shared" si="268"/>
        <v>0</v>
      </c>
    </row>
    <row r="348" spans="1:19" ht="19.5" hidden="1" thickTop="1" thickBot="1" x14ac:dyDescent="0.3">
      <c r="A348" s="3" t="str">
        <f t="shared" si="264"/>
        <v>b</v>
      </c>
      <c r="B348" s="1" t="s">
        <v>1</v>
      </c>
      <c r="C348" s="7" t="s">
        <v>9</v>
      </c>
      <c r="D348" s="16">
        <v>0</v>
      </c>
      <c r="E348" s="16">
        <v>0</v>
      </c>
      <c r="F348" s="22">
        <f t="shared" si="270"/>
        <v>0</v>
      </c>
      <c r="G348" s="22"/>
      <c r="H348" s="22"/>
      <c r="I348" s="21"/>
      <c r="J348" s="22"/>
      <c r="K348" s="22">
        <f t="shared" si="266"/>
        <v>0</v>
      </c>
      <c r="L348" s="22"/>
      <c r="M348" s="22"/>
      <c r="N348" s="21"/>
      <c r="O348" s="22"/>
      <c r="Q348" s="5" t="s">
        <v>163</v>
      </c>
      <c r="R348" s="33">
        <f t="shared" si="273"/>
        <v>0</v>
      </c>
      <c r="S348" s="36">
        <f t="shared" si="268"/>
        <v>0</v>
      </c>
    </row>
    <row r="349" spans="1:19" ht="19.5" hidden="1" thickTop="1" thickBot="1" x14ac:dyDescent="0.3">
      <c r="A349" s="3" t="str">
        <f t="shared" si="264"/>
        <v>b</v>
      </c>
      <c r="B349" s="1" t="s">
        <v>1</v>
      </c>
      <c r="C349" s="7" t="s">
        <v>10</v>
      </c>
      <c r="D349" s="16">
        <v>0</v>
      </c>
      <c r="E349" s="16">
        <v>0</v>
      </c>
      <c r="F349" s="22">
        <f t="shared" si="270"/>
        <v>0</v>
      </c>
      <c r="G349" s="22"/>
      <c r="H349" s="22"/>
      <c r="I349" s="21"/>
      <c r="J349" s="22"/>
      <c r="K349" s="22">
        <f t="shared" si="266"/>
        <v>0</v>
      </c>
      <c r="L349" s="22"/>
      <c r="M349" s="22"/>
      <c r="N349" s="21"/>
      <c r="O349" s="22"/>
      <c r="Q349" s="5" t="s">
        <v>163</v>
      </c>
      <c r="R349" s="33">
        <f t="shared" si="273"/>
        <v>0</v>
      </c>
      <c r="S349" s="36">
        <f t="shared" si="268"/>
        <v>0</v>
      </c>
    </row>
    <row r="350" spans="1:19" ht="19.5" hidden="1" thickTop="1" thickBot="1" x14ac:dyDescent="0.3">
      <c r="A350" s="3" t="str">
        <f t="shared" si="264"/>
        <v>b</v>
      </c>
      <c r="B350" s="1" t="s">
        <v>1</v>
      </c>
      <c r="C350" s="7" t="s">
        <v>11</v>
      </c>
      <c r="D350" s="16">
        <v>0</v>
      </c>
      <c r="E350" s="16">
        <v>0</v>
      </c>
      <c r="F350" s="22">
        <f t="shared" si="270"/>
        <v>0</v>
      </c>
      <c r="G350" s="22"/>
      <c r="H350" s="22"/>
      <c r="I350" s="21"/>
      <c r="J350" s="22"/>
      <c r="K350" s="22">
        <f t="shared" si="266"/>
        <v>0</v>
      </c>
      <c r="L350" s="22"/>
      <c r="M350" s="22"/>
      <c r="N350" s="21"/>
      <c r="O350" s="22"/>
      <c r="Q350" s="5" t="s">
        <v>163</v>
      </c>
      <c r="R350" s="33">
        <f t="shared" si="273"/>
        <v>0</v>
      </c>
      <c r="S350" s="36">
        <f t="shared" si="268"/>
        <v>0</v>
      </c>
    </row>
    <row r="351" spans="1:19" ht="19.5" hidden="1" thickTop="1" thickBot="1" x14ac:dyDescent="0.3">
      <c r="A351" s="3" t="str">
        <f t="shared" si="264"/>
        <v>b</v>
      </c>
      <c r="B351" s="1" t="s">
        <v>1</v>
      </c>
      <c r="C351" s="7" t="s">
        <v>12</v>
      </c>
      <c r="D351" s="16">
        <v>0</v>
      </c>
      <c r="E351" s="16">
        <v>0</v>
      </c>
      <c r="F351" s="22">
        <f t="shared" si="270"/>
        <v>0</v>
      </c>
      <c r="G351" s="22"/>
      <c r="H351" s="22"/>
      <c r="I351" s="21"/>
      <c r="J351" s="22"/>
      <c r="K351" s="22">
        <f t="shared" si="266"/>
        <v>0</v>
      </c>
      <c r="L351" s="22"/>
      <c r="M351" s="22"/>
      <c r="N351" s="21"/>
      <c r="O351" s="22"/>
      <c r="Q351" s="5" t="s">
        <v>163</v>
      </c>
      <c r="R351" s="33">
        <f t="shared" si="273"/>
        <v>0</v>
      </c>
      <c r="S351" s="36">
        <f t="shared" si="268"/>
        <v>0</v>
      </c>
    </row>
    <row r="352" spans="1:19" ht="36" customHeight="1" thickTop="1" thickBot="1" x14ac:dyDescent="0.3">
      <c r="A352" s="3" t="str">
        <f t="shared" si="264"/>
        <v>a</v>
      </c>
      <c r="B352" s="8" t="s">
        <v>69</v>
      </c>
      <c r="C352" s="9" t="s">
        <v>190</v>
      </c>
      <c r="D352" s="14">
        <f t="shared" ref="D352:E352" si="294">D353+D361+D362+D363</f>
        <v>1000000</v>
      </c>
      <c r="E352" s="14">
        <f t="shared" si="294"/>
        <v>0</v>
      </c>
      <c r="F352" s="19">
        <f t="shared" si="270"/>
        <v>1000000</v>
      </c>
      <c r="G352" s="19">
        <f t="shared" ref="G352:J352" si="295">G353+G361+G362+G363</f>
        <v>250000</v>
      </c>
      <c r="H352" s="19">
        <f t="shared" si="295"/>
        <v>250000</v>
      </c>
      <c r="I352" s="19">
        <f t="shared" si="295"/>
        <v>250000</v>
      </c>
      <c r="J352" s="19">
        <f t="shared" si="295"/>
        <v>250000</v>
      </c>
      <c r="K352" s="19">
        <f t="shared" si="266"/>
        <v>0</v>
      </c>
      <c r="L352" s="19">
        <f t="shared" ref="L352:O352" si="296">L353+L361+L362+L363</f>
        <v>0</v>
      </c>
      <c r="M352" s="19">
        <f t="shared" si="296"/>
        <v>0</v>
      </c>
      <c r="N352" s="19">
        <f t="shared" si="296"/>
        <v>0</v>
      </c>
      <c r="O352" s="19">
        <f t="shared" si="296"/>
        <v>0</v>
      </c>
      <c r="P352" s="5" t="s">
        <v>159</v>
      </c>
      <c r="Q352" s="5" t="s">
        <v>163</v>
      </c>
      <c r="R352" s="33">
        <f t="shared" si="273"/>
        <v>0</v>
      </c>
      <c r="S352" s="36">
        <f t="shared" si="268"/>
        <v>0</v>
      </c>
    </row>
    <row r="353" spans="1:19" ht="19.5" thickTop="1" thickBot="1" x14ac:dyDescent="0.3">
      <c r="A353" s="3" t="str">
        <f t="shared" si="264"/>
        <v>a</v>
      </c>
      <c r="B353" s="1" t="s">
        <v>1</v>
      </c>
      <c r="C353" s="7" t="s">
        <v>2</v>
      </c>
      <c r="D353" s="15">
        <f t="shared" ref="D353:E353" si="297">D354+D355+D356+D357+D358+D359+D360</f>
        <v>1000000</v>
      </c>
      <c r="E353" s="15">
        <f t="shared" si="297"/>
        <v>0</v>
      </c>
      <c r="F353" s="20">
        <f t="shared" si="270"/>
        <v>1000000</v>
      </c>
      <c r="G353" s="20">
        <f t="shared" ref="G353:J353" si="298">G354+G355+G356+G357+G358+G359+G360</f>
        <v>250000</v>
      </c>
      <c r="H353" s="20">
        <f t="shared" si="298"/>
        <v>250000</v>
      </c>
      <c r="I353" s="20">
        <f t="shared" si="298"/>
        <v>250000</v>
      </c>
      <c r="J353" s="20">
        <f t="shared" si="298"/>
        <v>250000</v>
      </c>
      <c r="K353" s="20">
        <f t="shared" si="266"/>
        <v>0</v>
      </c>
      <c r="L353" s="20">
        <f t="shared" ref="L353:O353" si="299">L354+L355+L356+L357+L358+L359+L360</f>
        <v>0</v>
      </c>
      <c r="M353" s="20">
        <f t="shared" si="299"/>
        <v>0</v>
      </c>
      <c r="N353" s="20">
        <f t="shared" si="299"/>
        <v>0</v>
      </c>
      <c r="O353" s="20">
        <f t="shared" si="299"/>
        <v>0</v>
      </c>
      <c r="P353" s="5" t="s">
        <v>159</v>
      </c>
      <c r="Q353" s="5" t="s">
        <v>163</v>
      </c>
      <c r="R353" s="33">
        <f t="shared" si="273"/>
        <v>0</v>
      </c>
      <c r="S353" s="36">
        <f t="shared" si="268"/>
        <v>0</v>
      </c>
    </row>
    <row r="354" spans="1:19" ht="19.5" hidden="1" thickTop="1" thickBot="1" x14ac:dyDescent="0.3">
      <c r="A354" s="3" t="str">
        <f t="shared" si="264"/>
        <v>b</v>
      </c>
      <c r="B354" s="1" t="s">
        <v>1</v>
      </c>
      <c r="C354" s="7" t="s">
        <v>3</v>
      </c>
      <c r="D354" s="16">
        <v>0</v>
      </c>
      <c r="E354" s="16">
        <v>0</v>
      </c>
      <c r="F354" s="22">
        <f t="shared" si="270"/>
        <v>0</v>
      </c>
      <c r="G354" s="22"/>
      <c r="H354" s="22"/>
      <c r="I354" s="21"/>
      <c r="J354" s="22"/>
      <c r="K354" s="22">
        <f t="shared" si="266"/>
        <v>0</v>
      </c>
      <c r="L354" s="22"/>
      <c r="M354" s="22"/>
      <c r="N354" s="21"/>
      <c r="O354" s="22"/>
      <c r="Q354" s="5" t="s">
        <v>163</v>
      </c>
      <c r="R354" s="33">
        <f t="shared" si="273"/>
        <v>0</v>
      </c>
      <c r="S354" s="36">
        <f t="shared" si="268"/>
        <v>0</v>
      </c>
    </row>
    <row r="355" spans="1:19" ht="19.5" hidden="1" thickTop="1" thickBot="1" x14ac:dyDescent="0.3">
      <c r="A355" s="3" t="str">
        <f t="shared" si="264"/>
        <v>b</v>
      </c>
      <c r="B355" s="1" t="s">
        <v>1</v>
      </c>
      <c r="C355" s="7" t="s">
        <v>4</v>
      </c>
      <c r="D355" s="16">
        <v>0</v>
      </c>
      <c r="E355" s="16">
        <v>0</v>
      </c>
      <c r="F355" s="22">
        <f t="shared" si="270"/>
        <v>0</v>
      </c>
      <c r="G355" s="22"/>
      <c r="H355" s="22"/>
      <c r="I355" s="21"/>
      <c r="J355" s="22"/>
      <c r="K355" s="22">
        <f t="shared" si="266"/>
        <v>0</v>
      </c>
      <c r="L355" s="22"/>
      <c r="M355" s="22"/>
      <c r="N355" s="21"/>
      <c r="O355" s="22"/>
      <c r="Q355" s="5" t="s">
        <v>163</v>
      </c>
      <c r="R355" s="33">
        <f t="shared" si="273"/>
        <v>0</v>
      </c>
      <c r="S355" s="36">
        <f t="shared" si="268"/>
        <v>0</v>
      </c>
    </row>
    <row r="356" spans="1:19" ht="19.5" hidden="1" thickTop="1" thickBot="1" x14ac:dyDescent="0.3">
      <c r="A356" s="3" t="str">
        <f t="shared" si="264"/>
        <v>b</v>
      </c>
      <c r="B356" s="1" t="s">
        <v>1</v>
      </c>
      <c r="C356" s="7" t="s">
        <v>5</v>
      </c>
      <c r="D356" s="16">
        <v>0</v>
      </c>
      <c r="E356" s="16">
        <v>0</v>
      </c>
      <c r="F356" s="22">
        <f t="shared" si="270"/>
        <v>0</v>
      </c>
      <c r="G356" s="22"/>
      <c r="H356" s="22"/>
      <c r="I356" s="21"/>
      <c r="J356" s="22"/>
      <c r="K356" s="22">
        <f t="shared" si="266"/>
        <v>0</v>
      </c>
      <c r="L356" s="22"/>
      <c r="M356" s="22"/>
      <c r="N356" s="21"/>
      <c r="O356" s="22"/>
      <c r="Q356" s="5" t="s">
        <v>163</v>
      </c>
      <c r="R356" s="33">
        <f t="shared" si="273"/>
        <v>0</v>
      </c>
      <c r="S356" s="36">
        <f t="shared" si="268"/>
        <v>0</v>
      </c>
    </row>
    <row r="357" spans="1:19" ht="19.5" hidden="1" thickTop="1" thickBot="1" x14ac:dyDescent="0.3">
      <c r="A357" s="3" t="str">
        <f t="shared" si="264"/>
        <v>b</v>
      </c>
      <c r="B357" s="1" t="s">
        <v>1</v>
      </c>
      <c r="C357" s="7" t="s">
        <v>6</v>
      </c>
      <c r="D357" s="16">
        <v>0</v>
      </c>
      <c r="E357" s="16">
        <v>0</v>
      </c>
      <c r="F357" s="22">
        <f t="shared" si="270"/>
        <v>0</v>
      </c>
      <c r="G357" s="22"/>
      <c r="H357" s="22"/>
      <c r="I357" s="21"/>
      <c r="J357" s="22"/>
      <c r="K357" s="22">
        <f t="shared" si="266"/>
        <v>0</v>
      </c>
      <c r="L357" s="22"/>
      <c r="M357" s="22"/>
      <c r="N357" s="21"/>
      <c r="O357" s="22"/>
      <c r="Q357" s="5" t="s">
        <v>163</v>
      </c>
      <c r="R357" s="33">
        <f t="shared" si="273"/>
        <v>0</v>
      </c>
      <c r="S357" s="36">
        <f t="shared" si="268"/>
        <v>0</v>
      </c>
    </row>
    <row r="358" spans="1:19" ht="19.5" hidden="1" thickTop="1" thickBot="1" x14ac:dyDescent="0.3">
      <c r="A358" s="3" t="str">
        <f t="shared" si="264"/>
        <v>b</v>
      </c>
      <c r="B358" s="1" t="s">
        <v>1</v>
      </c>
      <c r="C358" s="7" t="s">
        <v>7</v>
      </c>
      <c r="D358" s="16">
        <v>0</v>
      </c>
      <c r="E358" s="16">
        <v>0</v>
      </c>
      <c r="F358" s="22">
        <f t="shared" si="270"/>
        <v>0</v>
      </c>
      <c r="G358" s="22"/>
      <c r="H358" s="22"/>
      <c r="I358" s="21"/>
      <c r="J358" s="22"/>
      <c r="K358" s="22">
        <f t="shared" si="266"/>
        <v>0</v>
      </c>
      <c r="L358" s="22"/>
      <c r="M358" s="22"/>
      <c r="N358" s="21"/>
      <c r="O358" s="22"/>
      <c r="Q358" s="5" t="s">
        <v>163</v>
      </c>
      <c r="R358" s="33">
        <f t="shared" si="273"/>
        <v>0</v>
      </c>
      <c r="S358" s="36">
        <f t="shared" si="268"/>
        <v>0</v>
      </c>
    </row>
    <row r="359" spans="1:19" ht="19.5" thickTop="1" thickBot="1" x14ac:dyDescent="0.3">
      <c r="A359" s="3" t="str">
        <f t="shared" si="264"/>
        <v>a</v>
      </c>
      <c r="B359" s="1" t="s">
        <v>1</v>
      </c>
      <c r="C359" s="7" t="s">
        <v>8</v>
      </c>
      <c r="D359" s="16">
        <v>1000000</v>
      </c>
      <c r="E359" s="16">
        <v>0</v>
      </c>
      <c r="F359" s="22">
        <f t="shared" si="270"/>
        <v>1000000</v>
      </c>
      <c r="G359" s="22">
        <v>250000</v>
      </c>
      <c r="H359" s="22">
        <v>250000</v>
      </c>
      <c r="I359" s="22">
        <v>250000</v>
      </c>
      <c r="J359" s="22">
        <v>250000</v>
      </c>
      <c r="K359" s="22">
        <f t="shared" si="266"/>
        <v>0</v>
      </c>
      <c r="L359" s="22"/>
      <c r="M359" s="22"/>
      <c r="N359" s="21"/>
      <c r="O359" s="22"/>
      <c r="Q359" s="5" t="s">
        <v>163</v>
      </c>
      <c r="R359" s="33">
        <f t="shared" si="273"/>
        <v>0</v>
      </c>
      <c r="S359" s="36">
        <f t="shared" si="268"/>
        <v>0</v>
      </c>
    </row>
    <row r="360" spans="1:19" ht="19.5" hidden="1" thickTop="1" thickBot="1" x14ac:dyDescent="0.3">
      <c r="A360" s="3" t="str">
        <f t="shared" si="264"/>
        <v>b</v>
      </c>
      <c r="B360" s="1" t="s">
        <v>1</v>
      </c>
      <c r="C360" s="7" t="s">
        <v>9</v>
      </c>
      <c r="D360" s="16">
        <v>0</v>
      </c>
      <c r="E360" s="16">
        <v>0</v>
      </c>
      <c r="F360" s="22">
        <f t="shared" si="270"/>
        <v>0</v>
      </c>
      <c r="G360" s="22"/>
      <c r="H360" s="22"/>
      <c r="I360" s="21"/>
      <c r="J360" s="22"/>
      <c r="K360" s="22">
        <f t="shared" si="266"/>
        <v>0</v>
      </c>
      <c r="L360" s="22"/>
      <c r="M360" s="22"/>
      <c r="N360" s="21"/>
      <c r="O360" s="22"/>
      <c r="Q360" s="5" t="s">
        <v>163</v>
      </c>
      <c r="R360" s="33">
        <f t="shared" si="273"/>
        <v>0</v>
      </c>
      <c r="S360" s="36">
        <f t="shared" si="268"/>
        <v>0</v>
      </c>
    </row>
    <row r="361" spans="1:19" ht="19.5" hidden="1" thickTop="1" thickBot="1" x14ac:dyDescent="0.3">
      <c r="A361" s="3" t="str">
        <f t="shared" si="264"/>
        <v>b</v>
      </c>
      <c r="B361" s="1" t="s">
        <v>1</v>
      </c>
      <c r="C361" s="7" t="s">
        <v>10</v>
      </c>
      <c r="D361" s="16">
        <v>0</v>
      </c>
      <c r="E361" s="16">
        <v>0</v>
      </c>
      <c r="F361" s="22">
        <f t="shared" si="270"/>
        <v>0</v>
      </c>
      <c r="G361" s="22"/>
      <c r="H361" s="22"/>
      <c r="I361" s="21"/>
      <c r="J361" s="22"/>
      <c r="K361" s="22">
        <f t="shared" si="266"/>
        <v>0</v>
      </c>
      <c r="L361" s="22"/>
      <c r="M361" s="22"/>
      <c r="N361" s="21"/>
      <c r="O361" s="22"/>
      <c r="Q361" s="5" t="s">
        <v>163</v>
      </c>
      <c r="R361" s="33">
        <f t="shared" si="273"/>
        <v>0</v>
      </c>
      <c r="S361" s="36">
        <f t="shared" si="268"/>
        <v>0</v>
      </c>
    </row>
    <row r="362" spans="1:19" ht="19.5" hidden="1" thickTop="1" thickBot="1" x14ac:dyDescent="0.3">
      <c r="A362" s="3" t="str">
        <f t="shared" si="264"/>
        <v>b</v>
      </c>
      <c r="B362" s="1" t="s">
        <v>1</v>
      </c>
      <c r="C362" s="7" t="s">
        <v>11</v>
      </c>
      <c r="D362" s="16">
        <v>0</v>
      </c>
      <c r="E362" s="16">
        <v>0</v>
      </c>
      <c r="F362" s="22">
        <f t="shared" si="270"/>
        <v>0</v>
      </c>
      <c r="G362" s="22"/>
      <c r="H362" s="22"/>
      <c r="I362" s="21"/>
      <c r="J362" s="22"/>
      <c r="K362" s="22">
        <f t="shared" si="266"/>
        <v>0</v>
      </c>
      <c r="L362" s="22"/>
      <c r="M362" s="22"/>
      <c r="N362" s="21"/>
      <c r="O362" s="22"/>
      <c r="Q362" s="5" t="s">
        <v>163</v>
      </c>
      <c r="R362" s="33">
        <f t="shared" si="273"/>
        <v>0</v>
      </c>
      <c r="S362" s="36">
        <f t="shared" si="268"/>
        <v>0</v>
      </c>
    </row>
    <row r="363" spans="1:19" ht="19.5" hidden="1" thickTop="1" thickBot="1" x14ac:dyDescent="0.3">
      <c r="A363" s="3" t="str">
        <f t="shared" si="264"/>
        <v>b</v>
      </c>
      <c r="B363" s="1" t="s">
        <v>1</v>
      </c>
      <c r="C363" s="7" t="s">
        <v>12</v>
      </c>
      <c r="D363" s="16">
        <v>0</v>
      </c>
      <c r="E363" s="16">
        <v>0</v>
      </c>
      <c r="F363" s="22">
        <f t="shared" si="270"/>
        <v>0</v>
      </c>
      <c r="G363" s="22"/>
      <c r="H363" s="22"/>
      <c r="I363" s="21"/>
      <c r="J363" s="22"/>
      <c r="K363" s="22">
        <f t="shared" si="266"/>
        <v>0</v>
      </c>
      <c r="L363" s="22"/>
      <c r="M363" s="22"/>
      <c r="N363" s="21"/>
      <c r="O363" s="22"/>
      <c r="Q363" s="5" t="s">
        <v>163</v>
      </c>
      <c r="R363" s="33">
        <f t="shared" si="273"/>
        <v>0</v>
      </c>
      <c r="S363" s="36">
        <f t="shared" si="268"/>
        <v>0</v>
      </c>
    </row>
    <row r="364" spans="1:19" ht="46.5" thickTop="1" thickBot="1" x14ac:dyDescent="0.3">
      <c r="A364" s="3" t="str">
        <f t="shared" si="264"/>
        <v>a</v>
      </c>
      <c r="B364" s="8" t="s">
        <v>70</v>
      </c>
      <c r="C364" s="9" t="s">
        <v>191</v>
      </c>
      <c r="D364" s="14">
        <f t="shared" ref="D364:E364" si="300">D365+D373+D374+D375</f>
        <v>1700000</v>
      </c>
      <c r="E364" s="14">
        <f t="shared" si="300"/>
        <v>0</v>
      </c>
      <c r="F364" s="19">
        <f t="shared" si="270"/>
        <v>1700000</v>
      </c>
      <c r="G364" s="19">
        <f t="shared" ref="G364:J364" si="301">G365+G373+G374+G375</f>
        <v>300000</v>
      </c>
      <c r="H364" s="19">
        <f t="shared" si="301"/>
        <v>450000</v>
      </c>
      <c r="I364" s="19">
        <f t="shared" si="301"/>
        <v>400000</v>
      </c>
      <c r="J364" s="19">
        <f t="shared" si="301"/>
        <v>550000</v>
      </c>
      <c r="K364" s="19">
        <f t="shared" si="266"/>
        <v>0</v>
      </c>
      <c r="L364" s="19">
        <f t="shared" ref="L364:O364" si="302">L365+L373+L374+L375</f>
        <v>0</v>
      </c>
      <c r="M364" s="19">
        <f t="shared" si="302"/>
        <v>0</v>
      </c>
      <c r="N364" s="19">
        <f t="shared" si="302"/>
        <v>0</v>
      </c>
      <c r="O364" s="19">
        <f t="shared" si="302"/>
        <v>0</v>
      </c>
      <c r="P364" s="5" t="s">
        <v>159</v>
      </c>
      <c r="Q364" s="5" t="s">
        <v>163</v>
      </c>
      <c r="R364" s="33">
        <f t="shared" si="273"/>
        <v>0</v>
      </c>
      <c r="S364" s="36">
        <f t="shared" si="268"/>
        <v>0</v>
      </c>
    </row>
    <row r="365" spans="1:19" ht="19.5" thickTop="1" thickBot="1" x14ac:dyDescent="0.3">
      <c r="A365" s="3" t="str">
        <f t="shared" si="264"/>
        <v>a</v>
      </c>
      <c r="B365" s="1" t="s">
        <v>1</v>
      </c>
      <c r="C365" s="7" t="s">
        <v>2</v>
      </c>
      <c r="D365" s="15">
        <f t="shared" ref="D365:E365" si="303">D366+D367+D368+D369+D370+D371+D372</f>
        <v>1700000</v>
      </c>
      <c r="E365" s="15">
        <f t="shared" si="303"/>
        <v>0</v>
      </c>
      <c r="F365" s="20">
        <f t="shared" si="270"/>
        <v>1700000</v>
      </c>
      <c r="G365" s="20">
        <f t="shared" ref="G365:J365" si="304">G366+G367+G368+G369+G370+G371+G372</f>
        <v>300000</v>
      </c>
      <c r="H365" s="20">
        <f t="shared" si="304"/>
        <v>450000</v>
      </c>
      <c r="I365" s="20">
        <f t="shared" si="304"/>
        <v>400000</v>
      </c>
      <c r="J365" s="20">
        <f t="shared" si="304"/>
        <v>550000</v>
      </c>
      <c r="K365" s="20">
        <f t="shared" si="266"/>
        <v>0</v>
      </c>
      <c r="L365" s="20">
        <f t="shared" ref="L365:O365" si="305">L366+L367+L368+L369+L370+L371+L372</f>
        <v>0</v>
      </c>
      <c r="M365" s="20">
        <f t="shared" si="305"/>
        <v>0</v>
      </c>
      <c r="N365" s="20">
        <f t="shared" si="305"/>
        <v>0</v>
      </c>
      <c r="O365" s="20">
        <f t="shared" si="305"/>
        <v>0</v>
      </c>
      <c r="P365" s="5" t="s">
        <v>159</v>
      </c>
      <c r="Q365" s="5" t="s">
        <v>163</v>
      </c>
      <c r="R365" s="33">
        <f t="shared" si="273"/>
        <v>0</v>
      </c>
      <c r="S365" s="36">
        <f t="shared" si="268"/>
        <v>0</v>
      </c>
    </row>
    <row r="366" spans="1:19" ht="19.5" hidden="1" thickTop="1" thickBot="1" x14ac:dyDescent="0.3">
      <c r="A366" s="3" t="str">
        <f t="shared" si="264"/>
        <v>b</v>
      </c>
      <c r="B366" s="1" t="s">
        <v>1</v>
      </c>
      <c r="C366" s="7" t="s">
        <v>3</v>
      </c>
      <c r="D366" s="16">
        <v>0</v>
      </c>
      <c r="E366" s="16">
        <v>0</v>
      </c>
      <c r="F366" s="22">
        <f t="shared" si="270"/>
        <v>0</v>
      </c>
      <c r="G366" s="22"/>
      <c r="H366" s="22"/>
      <c r="I366" s="21"/>
      <c r="J366" s="22"/>
      <c r="K366" s="22">
        <f t="shared" si="266"/>
        <v>0</v>
      </c>
      <c r="L366" s="22"/>
      <c r="M366" s="22"/>
      <c r="N366" s="21"/>
      <c r="O366" s="22"/>
      <c r="Q366" s="5" t="s">
        <v>163</v>
      </c>
      <c r="R366" s="33">
        <f t="shared" si="273"/>
        <v>0</v>
      </c>
      <c r="S366" s="36">
        <f t="shared" si="268"/>
        <v>0</v>
      </c>
    </row>
    <row r="367" spans="1:19" ht="19.5" hidden="1" thickTop="1" thickBot="1" x14ac:dyDescent="0.3">
      <c r="A367" s="3" t="str">
        <f t="shared" si="264"/>
        <v>b</v>
      </c>
      <c r="B367" s="1" t="s">
        <v>1</v>
      </c>
      <c r="C367" s="7" t="s">
        <v>4</v>
      </c>
      <c r="D367" s="16">
        <v>0</v>
      </c>
      <c r="E367" s="16">
        <v>0</v>
      </c>
      <c r="F367" s="22">
        <f t="shared" si="270"/>
        <v>0</v>
      </c>
      <c r="G367" s="22"/>
      <c r="H367" s="22"/>
      <c r="I367" s="21"/>
      <c r="J367" s="22"/>
      <c r="K367" s="22">
        <f t="shared" si="266"/>
        <v>0</v>
      </c>
      <c r="L367" s="22"/>
      <c r="M367" s="22"/>
      <c r="N367" s="21"/>
      <c r="O367" s="22"/>
      <c r="Q367" s="5" t="s">
        <v>163</v>
      </c>
      <c r="R367" s="33">
        <f t="shared" si="273"/>
        <v>0</v>
      </c>
      <c r="S367" s="36">
        <f t="shared" si="268"/>
        <v>0</v>
      </c>
    </row>
    <row r="368" spans="1:19" ht="19.5" hidden="1" thickTop="1" thickBot="1" x14ac:dyDescent="0.3">
      <c r="A368" s="3" t="str">
        <f t="shared" si="264"/>
        <v>b</v>
      </c>
      <c r="B368" s="1" t="s">
        <v>1</v>
      </c>
      <c r="C368" s="7" t="s">
        <v>5</v>
      </c>
      <c r="D368" s="16">
        <v>0</v>
      </c>
      <c r="E368" s="16">
        <v>0</v>
      </c>
      <c r="F368" s="22">
        <f t="shared" si="270"/>
        <v>0</v>
      </c>
      <c r="G368" s="22"/>
      <c r="H368" s="22"/>
      <c r="I368" s="21"/>
      <c r="J368" s="22"/>
      <c r="K368" s="22">
        <f t="shared" si="266"/>
        <v>0</v>
      </c>
      <c r="L368" s="22"/>
      <c r="M368" s="22"/>
      <c r="N368" s="21"/>
      <c r="O368" s="22"/>
      <c r="Q368" s="5" t="s">
        <v>163</v>
      </c>
      <c r="R368" s="33">
        <f t="shared" si="273"/>
        <v>0</v>
      </c>
      <c r="S368" s="36">
        <f t="shared" si="268"/>
        <v>0</v>
      </c>
    </row>
    <row r="369" spans="1:19" ht="19.5" hidden="1" thickTop="1" thickBot="1" x14ac:dyDescent="0.3">
      <c r="A369" s="3" t="str">
        <f t="shared" si="264"/>
        <v>b</v>
      </c>
      <c r="B369" s="1" t="s">
        <v>1</v>
      </c>
      <c r="C369" s="7" t="s">
        <v>6</v>
      </c>
      <c r="D369" s="16">
        <v>0</v>
      </c>
      <c r="E369" s="16">
        <v>0</v>
      </c>
      <c r="F369" s="22">
        <f t="shared" si="270"/>
        <v>0</v>
      </c>
      <c r="G369" s="22"/>
      <c r="H369" s="22"/>
      <c r="I369" s="21"/>
      <c r="J369" s="22"/>
      <c r="K369" s="22">
        <f t="shared" si="266"/>
        <v>0</v>
      </c>
      <c r="L369" s="22"/>
      <c r="M369" s="22"/>
      <c r="N369" s="21"/>
      <c r="O369" s="22"/>
      <c r="Q369" s="5" t="s">
        <v>163</v>
      </c>
      <c r="R369" s="33">
        <f t="shared" si="273"/>
        <v>0</v>
      </c>
      <c r="S369" s="36">
        <f t="shared" si="268"/>
        <v>0</v>
      </c>
    </row>
    <row r="370" spans="1:19" ht="19.5" hidden="1" thickTop="1" thickBot="1" x14ac:dyDescent="0.3">
      <c r="A370" s="3" t="str">
        <f t="shared" si="264"/>
        <v>b</v>
      </c>
      <c r="B370" s="1" t="s">
        <v>1</v>
      </c>
      <c r="C370" s="7" t="s">
        <v>7</v>
      </c>
      <c r="D370" s="16">
        <v>0</v>
      </c>
      <c r="E370" s="16">
        <v>0</v>
      </c>
      <c r="F370" s="22">
        <f t="shared" si="270"/>
        <v>0</v>
      </c>
      <c r="G370" s="22"/>
      <c r="H370" s="22"/>
      <c r="I370" s="21"/>
      <c r="J370" s="22"/>
      <c r="K370" s="22">
        <f t="shared" si="266"/>
        <v>0</v>
      </c>
      <c r="L370" s="22"/>
      <c r="M370" s="22"/>
      <c r="N370" s="21"/>
      <c r="O370" s="22"/>
      <c r="Q370" s="5" t="s">
        <v>163</v>
      </c>
      <c r="R370" s="33">
        <f t="shared" si="273"/>
        <v>0</v>
      </c>
      <c r="S370" s="36">
        <f t="shared" si="268"/>
        <v>0</v>
      </c>
    </row>
    <row r="371" spans="1:19" ht="19.5" thickTop="1" thickBot="1" x14ac:dyDescent="0.3">
      <c r="A371" s="3" t="str">
        <f t="shared" si="264"/>
        <v>a</v>
      </c>
      <c r="B371" s="1" t="s">
        <v>1</v>
      </c>
      <c r="C371" s="7" t="s">
        <v>8</v>
      </c>
      <c r="D371" s="16">
        <v>1700000</v>
      </c>
      <c r="E371" s="16">
        <v>0</v>
      </c>
      <c r="F371" s="22">
        <f t="shared" si="270"/>
        <v>1700000</v>
      </c>
      <c r="G371" s="22">
        <v>300000</v>
      </c>
      <c r="H371" s="22">
        <v>450000</v>
      </c>
      <c r="I371" s="21">
        <v>400000</v>
      </c>
      <c r="J371" s="22">
        <v>550000</v>
      </c>
      <c r="K371" s="22">
        <f t="shared" si="266"/>
        <v>0</v>
      </c>
      <c r="L371" s="22"/>
      <c r="M371" s="22"/>
      <c r="N371" s="21"/>
      <c r="O371" s="22"/>
      <c r="Q371" s="5" t="s">
        <v>163</v>
      </c>
      <c r="R371" s="33">
        <f t="shared" si="273"/>
        <v>0</v>
      </c>
      <c r="S371" s="36">
        <f t="shared" si="268"/>
        <v>0</v>
      </c>
    </row>
    <row r="372" spans="1:19" ht="19.5" hidden="1" thickTop="1" thickBot="1" x14ac:dyDescent="0.3">
      <c r="A372" s="3" t="str">
        <f t="shared" si="264"/>
        <v>b</v>
      </c>
      <c r="B372" s="1" t="s">
        <v>1</v>
      </c>
      <c r="C372" s="7" t="s">
        <v>9</v>
      </c>
      <c r="D372" s="16">
        <v>0</v>
      </c>
      <c r="E372" s="16">
        <v>0</v>
      </c>
      <c r="F372" s="22">
        <f t="shared" si="270"/>
        <v>0</v>
      </c>
      <c r="G372" s="22"/>
      <c r="H372" s="22"/>
      <c r="I372" s="21"/>
      <c r="J372" s="22"/>
      <c r="K372" s="22">
        <f t="shared" si="266"/>
        <v>0</v>
      </c>
      <c r="L372" s="22"/>
      <c r="M372" s="22"/>
      <c r="N372" s="21"/>
      <c r="O372" s="22"/>
      <c r="Q372" s="5" t="s">
        <v>163</v>
      </c>
      <c r="R372" s="33">
        <f t="shared" si="273"/>
        <v>0</v>
      </c>
      <c r="S372" s="36">
        <f t="shared" si="268"/>
        <v>0</v>
      </c>
    </row>
    <row r="373" spans="1:19" ht="19.5" hidden="1" thickTop="1" thickBot="1" x14ac:dyDescent="0.3">
      <c r="A373" s="3" t="str">
        <f t="shared" si="264"/>
        <v>b</v>
      </c>
      <c r="B373" s="1" t="s">
        <v>1</v>
      </c>
      <c r="C373" s="7" t="s">
        <v>10</v>
      </c>
      <c r="D373" s="16">
        <v>0</v>
      </c>
      <c r="E373" s="16">
        <v>0</v>
      </c>
      <c r="F373" s="22">
        <f t="shared" si="270"/>
        <v>0</v>
      </c>
      <c r="G373" s="22"/>
      <c r="H373" s="22"/>
      <c r="I373" s="21"/>
      <c r="J373" s="22"/>
      <c r="K373" s="22">
        <f t="shared" si="266"/>
        <v>0</v>
      </c>
      <c r="L373" s="22"/>
      <c r="M373" s="22"/>
      <c r="N373" s="21"/>
      <c r="O373" s="22"/>
      <c r="Q373" s="5" t="s">
        <v>163</v>
      </c>
      <c r="R373" s="33">
        <f t="shared" si="273"/>
        <v>0</v>
      </c>
      <c r="S373" s="36">
        <f t="shared" si="268"/>
        <v>0</v>
      </c>
    </row>
    <row r="374" spans="1:19" ht="19.5" hidden="1" thickTop="1" thickBot="1" x14ac:dyDescent="0.3">
      <c r="A374" s="3" t="str">
        <f t="shared" si="264"/>
        <v>b</v>
      </c>
      <c r="B374" s="1" t="s">
        <v>1</v>
      </c>
      <c r="C374" s="7" t="s">
        <v>11</v>
      </c>
      <c r="D374" s="16">
        <v>0</v>
      </c>
      <c r="E374" s="16">
        <v>0</v>
      </c>
      <c r="F374" s="22">
        <f t="shared" si="270"/>
        <v>0</v>
      </c>
      <c r="G374" s="22"/>
      <c r="H374" s="22"/>
      <c r="I374" s="21"/>
      <c r="J374" s="22"/>
      <c r="K374" s="22">
        <f t="shared" si="266"/>
        <v>0</v>
      </c>
      <c r="L374" s="22"/>
      <c r="M374" s="22"/>
      <c r="N374" s="21"/>
      <c r="O374" s="22"/>
      <c r="Q374" s="5" t="s">
        <v>163</v>
      </c>
      <c r="R374" s="33">
        <f t="shared" si="273"/>
        <v>0</v>
      </c>
      <c r="S374" s="36">
        <f t="shared" si="268"/>
        <v>0</v>
      </c>
    </row>
    <row r="375" spans="1:19" ht="19.5" hidden="1" thickTop="1" thickBot="1" x14ac:dyDescent="0.3">
      <c r="A375" s="3" t="str">
        <f t="shared" si="264"/>
        <v>b</v>
      </c>
      <c r="B375" s="1" t="s">
        <v>1</v>
      </c>
      <c r="C375" s="7" t="s">
        <v>12</v>
      </c>
      <c r="D375" s="16">
        <v>0</v>
      </c>
      <c r="E375" s="16">
        <v>0</v>
      </c>
      <c r="F375" s="22">
        <f t="shared" si="270"/>
        <v>0</v>
      </c>
      <c r="G375" s="22"/>
      <c r="H375" s="22"/>
      <c r="I375" s="21"/>
      <c r="J375" s="22"/>
      <c r="K375" s="22">
        <f t="shared" si="266"/>
        <v>0</v>
      </c>
      <c r="L375" s="22"/>
      <c r="M375" s="22"/>
      <c r="N375" s="21"/>
      <c r="O375" s="22"/>
      <c r="Q375" s="5" t="s">
        <v>163</v>
      </c>
      <c r="R375" s="33">
        <f t="shared" si="273"/>
        <v>0</v>
      </c>
      <c r="S375" s="36">
        <f t="shared" si="268"/>
        <v>0</v>
      </c>
    </row>
    <row r="376" spans="1:19" ht="46.5" thickTop="1" thickBot="1" x14ac:dyDescent="0.3">
      <c r="A376" s="3" t="str">
        <f t="shared" si="264"/>
        <v>a</v>
      </c>
      <c r="B376" s="8" t="s">
        <v>71</v>
      </c>
      <c r="C376" s="9" t="s">
        <v>192</v>
      </c>
      <c r="D376" s="14">
        <f t="shared" ref="D376:E376" si="306">D377+D385+D386+D387</f>
        <v>40000</v>
      </c>
      <c r="E376" s="14">
        <f t="shared" si="306"/>
        <v>0</v>
      </c>
      <c r="F376" s="19">
        <f t="shared" si="270"/>
        <v>40000</v>
      </c>
      <c r="G376" s="19">
        <f t="shared" ref="G376:J376" si="307">G377+G385+G386+G387</f>
        <v>0</v>
      </c>
      <c r="H376" s="19">
        <f t="shared" si="307"/>
        <v>15000</v>
      </c>
      <c r="I376" s="19">
        <f t="shared" si="307"/>
        <v>15000</v>
      </c>
      <c r="J376" s="19">
        <f t="shared" si="307"/>
        <v>10000</v>
      </c>
      <c r="K376" s="19">
        <f t="shared" si="266"/>
        <v>0</v>
      </c>
      <c r="L376" s="19">
        <f t="shared" ref="L376:O376" si="308">L377+L385+L386+L387</f>
        <v>0</v>
      </c>
      <c r="M376" s="19">
        <f t="shared" si="308"/>
        <v>0</v>
      </c>
      <c r="N376" s="19">
        <f t="shared" si="308"/>
        <v>0</v>
      </c>
      <c r="O376" s="19">
        <f t="shared" si="308"/>
        <v>0</v>
      </c>
      <c r="P376" s="5" t="s">
        <v>159</v>
      </c>
      <c r="Q376" s="5" t="s">
        <v>163</v>
      </c>
      <c r="R376" s="33">
        <f t="shared" si="273"/>
        <v>0</v>
      </c>
      <c r="S376" s="36">
        <f t="shared" si="268"/>
        <v>0</v>
      </c>
    </row>
    <row r="377" spans="1:19" ht="19.5" thickTop="1" thickBot="1" x14ac:dyDescent="0.3">
      <c r="A377" s="3" t="str">
        <f t="shared" si="264"/>
        <v>a</v>
      </c>
      <c r="B377" s="1" t="s">
        <v>1</v>
      </c>
      <c r="C377" s="7" t="s">
        <v>2</v>
      </c>
      <c r="D377" s="15">
        <f t="shared" ref="D377:E377" si="309">D378+D379+D380+D381+D382+D383+D384</f>
        <v>40000</v>
      </c>
      <c r="E377" s="15">
        <f t="shared" si="309"/>
        <v>0</v>
      </c>
      <c r="F377" s="20">
        <f t="shared" si="270"/>
        <v>40000</v>
      </c>
      <c r="G377" s="20">
        <f t="shared" ref="G377:J377" si="310">G378+G379+G380+G381+G382+G383+G384</f>
        <v>0</v>
      </c>
      <c r="H377" s="20">
        <f t="shared" si="310"/>
        <v>15000</v>
      </c>
      <c r="I377" s="20">
        <f t="shared" si="310"/>
        <v>15000</v>
      </c>
      <c r="J377" s="20">
        <f t="shared" si="310"/>
        <v>10000</v>
      </c>
      <c r="K377" s="20">
        <f t="shared" si="266"/>
        <v>0</v>
      </c>
      <c r="L377" s="20">
        <f t="shared" ref="L377:O377" si="311">L378+L379+L380+L381+L382+L383+L384</f>
        <v>0</v>
      </c>
      <c r="M377" s="20">
        <f t="shared" si="311"/>
        <v>0</v>
      </c>
      <c r="N377" s="20">
        <f t="shared" si="311"/>
        <v>0</v>
      </c>
      <c r="O377" s="20">
        <f t="shared" si="311"/>
        <v>0</v>
      </c>
      <c r="P377" s="5" t="s">
        <v>159</v>
      </c>
      <c r="Q377" s="5" t="s">
        <v>163</v>
      </c>
      <c r="R377" s="33">
        <f t="shared" si="273"/>
        <v>0</v>
      </c>
      <c r="S377" s="36">
        <f t="shared" si="268"/>
        <v>0</v>
      </c>
    </row>
    <row r="378" spans="1:19" ht="19.5" hidden="1" thickTop="1" thickBot="1" x14ac:dyDescent="0.3">
      <c r="A378" s="3" t="str">
        <f t="shared" si="264"/>
        <v>b</v>
      </c>
      <c r="B378" s="1" t="s">
        <v>1</v>
      </c>
      <c r="C378" s="7" t="s">
        <v>3</v>
      </c>
      <c r="D378" s="16">
        <v>0</v>
      </c>
      <c r="E378" s="16">
        <v>0</v>
      </c>
      <c r="F378" s="22">
        <f t="shared" si="270"/>
        <v>0</v>
      </c>
      <c r="G378" s="22"/>
      <c r="H378" s="22"/>
      <c r="I378" s="21"/>
      <c r="J378" s="22"/>
      <c r="K378" s="22">
        <f t="shared" si="266"/>
        <v>0</v>
      </c>
      <c r="L378" s="22"/>
      <c r="M378" s="22"/>
      <c r="N378" s="21"/>
      <c r="O378" s="22"/>
      <c r="Q378" s="5" t="s">
        <v>163</v>
      </c>
      <c r="R378" s="33">
        <f t="shared" si="273"/>
        <v>0</v>
      </c>
      <c r="S378" s="36">
        <f t="shared" si="268"/>
        <v>0</v>
      </c>
    </row>
    <row r="379" spans="1:19" ht="19.5" hidden="1" thickTop="1" thickBot="1" x14ac:dyDescent="0.3">
      <c r="A379" s="3" t="str">
        <f t="shared" si="264"/>
        <v>b</v>
      </c>
      <c r="B379" s="1" t="s">
        <v>1</v>
      </c>
      <c r="C379" s="7" t="s">
        <v>4</v>
      </c>
      <c r="D379" s="16">
        <v>0</v>
      </c>
      <c r="E379" s="16">
        <v>0</v>
      </c>
      <c r="F379" s="22">
        <f t="shared" si="270"/>
        <v>0</v>
      </c>
      <c r="G379" s="22"/>
      <c r="H379" s="22"/>
      <c r="I379" s="21"/>
      <c r="J379" s="22"/>
      <c r="K379" s="22">
        <f t="shared" si="266"/>
        <v>0</v>
      </c>
      <c r="L379" s="22"/>
      <c r="M379" s="22"/>
      <c r="N379" s="21"/>
      <c r="O379" s="22"/>
      <c r="Q379" s="5" t="s">
        <v>163</v>
      </c>
      <c r="R379" s="33">
        <f t="shared" si="273"/>
        <v>0</v>
      </c>
      <c r="S379" s="36">
        <f t="shared" si="268"/>
        <v>0</v>
      </c>
    </row>
    <row r="380" spans="1:19" ht="19.5" hidden="1" thickTop="1" thickBot="1" x14ac:dyDescent="0.3">
      <c r="A380" s="3" t="str">
        <f t="shared" si="264"/>
        <v>b</v>
      </c>
      <c r="B380" s="1" t="s">
        <v>1</v>
      </c>
      <c r="C380" s="7" t="s">
        <v>5</v>
      </c>
      <c r="D380" s="16">
        <v>0</v>
      </c>
      <c r="E380" s="16">
        <v>0</v>
      </c>
      <c r="F380" s="22">
        <f t="shared" si="270"/>
        <v>0</v>
      </c>
      <c r="G380" s="22"/>
      <c r="H380" s="22"/>
      <c r="I380" s="21"/>
      <c r="J380" s="22"/>
      <c r="K380" s="22">
        <f t="shared" si="266"/>
        <v>0</v>
      </c>
      <c r="L380" s="22"/>
      <c r="M380" s="22"/>
      <c r="N380" s="21"/>
      <c r="O380" s="22"/>
      <c r="Q380" s="5" t="s">
        <v>163</v>
      </c>
      <c r="R380" s="33">
        <f t="shared" si="273"/>
        <v>0</v>
      </c>
      <c r="S380" s="36">
        <f t="shared" si="268"/>
        <v>0</v>
      </c>
    </row>
    <row r="381" spans="1:19" ht="19.5" hidden="1" thickTop="1" thickBot="1" x14ac:dyDescent="0.3">
      <c r="A381" s="3" t="str">
        <f t="shared" si="264"/>
        <v>b</v>
      </c>
      <c r="B381" s="1" t="s">
        <v>1</v>
      </c>
      <c r="C381" s="7" t="s">
        <v>6</v>
      </c>
      <c r="D381" s="16">
        <v>0</v>
      </c>
      <c r="E381" s="16">
        <v>0</v>
      </c>
      <c r="F381" s="22">
        <f t="shared" si="270"/>
        <v>0</v>
      </c>
      <c r="G381" s="22"/>
      <c r="H381" s="22"/>
      <c r="I381" s="21"/>
      <c r="J381" s="22"/>
      <c r="K381" s="22">
        <f t="shared" si="266"/>
        <v>0</v>
      </c>
      <c r="L381" s="22"/>
      <c r="M381" s="22"/>
      <c r="N381" s="21"/>
      <c r="O381" s="22"/>
      <c r="Q381" s="5" t="s">
        <v>163</v>
      </c>
      <c r="R381" s="33">
        <f t="shared" si="273"/>
        <v>0</v>
      </c>
      <c r="S381" s="36">
        <f t="shared" si="268"/>
        <v>0</v>
      </c>
    </row>
    <row r="382" spans="1:19" ht="19.5" hidden="1" thickTop="1" thickBot="1" x14ac:dyDescent="0.3">
      <c r="A382" s="3" t="str">
        <f t="shared" si="264"/>
        <v>b</v>
      </c>
      <c r="B382" s="1" t="s">
        <v>1</v>
      </c>
      <c r="C382" s="7" t="s">
        <v>7</v>
      </c>
      <c r="D382" s="16">
        <v>0</v>
      </c>
      <c r="E382" s="16">
        <v>0</v>
      </c>
      <c r="F382" s="22">
        <f t="shared" si="270"/>
        <v>0</v>
      </c>
      <c r="G382" s="22"/>
      <c r="H382" s="22"/>
      <c r="I382" s="21"/>
      <c r="J382" s="22"/>
      <c r="K382" s="22">
        <f t="shared" si="266"/>
        <v>0</v>
      </c>
      <c r="L382" s="22"/>
      <c r="M382" s="22"/>
      <c r="N382" s="21"/>
      <c r="O382" s="22"/>
      <c r="Q382" s="5" t="s">
        <v>163</v>
      </c>
      <c r="R382" s="33">
        <f t="shared" si="273"/>
        <v>0</v>
      </c>
      <c r="S382" s="36">
        <f t="shared" si="268"/>
        <v>0</v>
      </c>
    </row>
    <row r="383" spans="1:19" ht="19.5" thickTop="1" thickBot="1" x14ac:dyDescent="0.3">
      <c r="A383" s="3" t="str">
        <f t="shared" si="264"/>
        <v>a</v>
      </c>
      <c r="B383" s="1" t="s">
        <v>1</v>
      </c>
      <c r="C383" s="7" t="s">
        <v>8</v>
      </c>
      <c r="D383" s="16">
        <v>40000</v>
      </c>
      <c r="E383" s="16">
        <v>0</v>
      </c>
      <c r="F383" s="22">
        <f t="shared" si="270"/>
        <v>40000</v>
      </c>
      <c r="G383" s="22">
        <v>0</v>
      </c>
      <c r="H383" s="22">
        <v>15000</v>
      </c>
      <c r="I383" s="21">
        <v>15000</v>
      </c>
      <c r="J383" s="22">
        <v>10000</v>
      </c>
      <c r="K383" s="22">
        <f t="shared" si="266"/>
        <v>0</v>
      </c>
      <c r="L383" s="22"/>
      <c r="M383" s="22"/>
      <c r="N383" s="21"/>
      <c r="O383" s="22"/>
      <c r="Q383" s="5" t="s">
        <v>163</v>
      </c>
      <c r="R383" s="33">
        <f t="shared" si="273"/>
        <v>0</v>
      </c>
      <c r="S383" s="36">
        <f t="shared" si="268"/>
        <v>0</v>
      </c>
    </row>
    <row r="384" spans="1:19" ht="19.5" hidden="1" thickTop="1" thickBot="1" x14ac:dyDescent="0.3">
      <c r="A384" s="3" t="str">
        <f t="shared" si="264"/>
        <v>b</v>
      </c>
      <c r="B384" s="1" t="s">
        <v>1</v>
      </c>
      <c r="C384" s="7" t="s">
        <v>9</v>
      </c>
      <c r="D384" s="16">
        <v>0</v>
      </c>
      <c r="E384" s="16">
        <v>0</v>
      </c>
      <c r="F384" s="22">
        <f t="shared" ref="F384:F447" si="312">G384+H384+I384+J384</f>
        <v>0</v>
      </c>
      <c r="G384" s="22"/>
      <c r="H384" s="22"/>
      <c r="I384" s="21"/>
      <c r="J384" s="22"/>
      <c r="K384" s="22">
        <f t="shared" si="266"/>
        <v>0</v>
      </c>
      <c r="L384" s="22"/>
      <c r="M384" s="22"/>
      <c r="N384" s="21"/>
      <c r="O384" s="22"/>
      <c r="Q384" s="5" t="s">
        <v>163</v>
      </c>
      <c r="R384" s="33">
        <f t="shared" ref="R384:R447" si="313">D384-F384</f>
        <v>0</v>
      </c>
      <c r="S384" s="36">
        <f t="shared" si="268"/>
        <v>0</v>
      </c>
    </row>
    <row r="385" spans="1:19" ht="19.5" hidden="1" thickTop="1" thickBot="1" x14ac:dyDescent="0.3">
      <c r="A385" s="3" t="str">
        <f t="shared" si="264"/>
        <v>b</v>
      </c>
      <c r="B385" s="1" t="s">
        <v>1</v>
      </c>
      <c r="C385" s="7" t="s">
        <v>10</v>
      </c>
      <c r="D385" s="16">
        <v>0</v>
      </c>
      <c r="E385" s="16">
        <v>0</v>
      </c>
      <c r="F385" s="22">
        <f t="shared" si="312"/>
        <v>0</v>
      </c>
      <c r="G385" s="22"/>
      <c r="H385" s="22"/>
      <c r="I385" s="21"/>
      <c r="J385" s="22"/>
      <c r="K385" s="22">
        <f t="shared" si="266"/>
        <v>0</v>
      </c>
      <c r="L385" s="22"/>
      <c r="M385" s="22"/>
      <c r="N385" s="21"/>
      <c r="O385" s="22"/>
      <c r="Q385" s="5" t="s">
        <v>163</v>
      </c>
      <c r="R385" s="33">
        <f t="shared" si="313"/>
        <v>0</v>
      </c>
      <c r="S385" s="36">
        <f t="shared" si="268"/>
        <v>0</v>
      </c>
    </row>
    <row r="386" spans="1:19" ht="19.5" hidden="1" thickTop="1" thickBot="1" x14ac:dyDescent="0.3">
      <c r="A386" s="3" t="str">
        <f t="shared" si="264"/>
        <v>b</v>
      </c>
      <c r="B386" s="1" t="s">
        <v>1</v>
      </c>
      <c r="C386" s="7" t="s">
        <v>11</v>
      </c>
      <c r="D386" s="16">
        <v>0</v>
      </c>
      <c r="E386" s="16">
        <v>0</v>
      </c>
      <c r="F386" s="22">
        <f t="shared" si="312"/>
        <v>0</v>
      </c>
      <c r="G386" s="22"/>
      <c r="H386" s="22"/>
      <c r="I386" s="21"/>
      <c r="J386" s="22"/>
      <c r="K386" s="22">
        <f t="shared" si="266"/>
        <v>0</v>
      </c>
      <c r="L386" s="22"/>
      <c r="M386" s="22"/>
      <c r="N386" s="21"/>
      <c r="O386" s="22"/>
      <c r="Q386" s="5" t="s">
        <v>163</v>
      </c>
      <c r="R386" s="33">
        <f t="shared" si="313"/>
        <v>0</v>
      </c>
      <c r="S386" s="36">
        <f t="shared" si="268"/>
        <v>0</v>
      </c>
    </row>
    <row r="387" spans="1:19" ht="19.5" hidden="1" thickTop="1" thickBot="1" x14ac:dyDescent="0.3">
      <c r="A387" s="3" t="str">
        <f t="shared" si="264"/>
        <v>b</v>
      </c>
      <c r="B387" s="1" t="s">
        <v>1</v>
      </c>
      <c r="C387" s="7" t="s">
        <v>12</v>
      </c>
      <c r="D387" s="16">
        <v>0</v>
      </c>
      <c r="E387" s="16">
        <v>0</v>
      </c>
      <c r="F387" s="22">
        <f t="shared" si="312"/>
        <v>0</v>
      </c>
      <c r="G387" s="22"/>
      <c r="H387" s="22"/>
      <c r="I387" s="21"/>
      <c r="J387" s="22"/>
      <c r="K387" s="22">
        <f t="shared" si="266"/>
        <v>0</v>
      </c>
      <c r="L387" s="22"/>
      <c r="M387" s="22"/>
      <c r="N387" s="21"/>
      <c r="O387" s="22"/>
      <c r="Q387" s="5" t="s">
        <v>163</v>
      </c>
      <c r="R387" s="33">
        <f t="shared" si="313"/>
        <v>0</v>
      </c>
      <c r="S387" s="36">
        <f t="shared" si="268"/>
        <v>0</v>
      </c>
    </row>
    <row r="388" spans="1:19" ht="19.5" thickTop="1" thickBot="1" x14ac:dyDescent="0.3">
      <c r="A388" s="3" t="str">
        <f t="shared" si="264"/>
        <v>a</v>
      </c>
      <c r="B388" s="8" t="s">
        <v>72</v>
      </c>
      <c r="C388" s="9" t="s">
        <v>193</v>
      </c>
      <c r="D388" s="14">
        <f t="shared" ref="D388:E388" si="314">D389+D397+D398+D399</f>
        <v>4500000</v>
      </c>
      <c r="E388" s="14">
        <f t="shared" si="314"/>
        <v>0</v>
      </c>
      <c r="F388" s="19">
        <f t="shared" si="312"/>
        <v>4500000</v>
      </c>
      <c r="G388" s="19">
        <f t="shared" ref="G388:J388" si="315">G389+G397+G398+G399</f>
        <v>1100000</v>
      </c>
      <c r="H388" s="19">
        <f t="shared" si="315"/>
        <v>1175000</v>
      </c>
      <c r="I388" s="19">
        <f t="shared" si="315"/>
        <v>1050000</v>
      </c>
      <c r="J388" s="19">
        <f t="shared" si="315"/>
        <v>1175000</v>
      </c>
      <c r="K388" s="19">
        <f t="shared" si="266"/>
        <v>0</v>
      </c>
      <c r="L388" s="19">
        <f t="shared" ref="L388:O388" si="316">L389+L397+L398+L399</f>
        <v>0</v>
      </c>
      <c r="M388" s="19">
        <f t="shared" si="316"/>
        <v>0</v>
      </c>
      <c r="N388" s="19">
        <f t="shared" si="316"/>
        <v>0</v>
      </c>
      <c r="O388" s="19">
        <f t="shared" si="316"/>
        <v>0</v>
      </c>
      <c r="P388" s="5" t="s">
        <v>159</v>
      </c>
      <c r="Q388" s="5" t="s">
        <v>163</v>
      </c>
      <c r="R388" s="33">
        <f t="shared" si="313"/>
        <v>0</v>
      </c>
      <c r="S388" s="36">
        <f t="shared" si="268"/>
        <v>0</v>
      </c>
    </row>
    <row r="389" spans="1:19" ht="19.5" thickTop="1" thickBot="1" x14ac:dyDescent="0.3">
      <c r="A389" s="3" t="str">
        <f t="shared" ref="A389:A452" si="317">IF((D389+F389+G389+H389+J389+I389)&gt;0,"a","b")</f>
        <v>a</v>
      </c>
      <c r="B389" s="1" t="s">
        <v>1</v>
      </c>
      <c r="C389" s="7" t="s">
        <v>2</v>
      </c>
      <c r="D389" s="15">
        <f t="shared" ref="D389:E389" si="318">D390+D391+D392+D393+D394+D395+D396</f>
        <v>4500000</v>
      </c>
      <c r="E389" s="15">
        <f t="shared" si="318"/>
        <v>0</v>
      </c>
      <c r="F389" s="20">
        <f t="shared" si="312"/>
        <v>4500000</v>
      </c>
      <c r="G389" s="20">
        <f t="shared" ref="G389:J389" si="319">G390+G391+G392+G393+G394+G395+G396</f>
        <v>1100000</v>
      </c>
      <c r="H389" s="20">
        <f t="shared" si="319"/>
        <v>1175000</v>
      </c>
      <c r="I389" s="20">
        <f t="shared" si="319"/>
        <v>1050000</v>
      </c>
      <c r="J389" s="20">
        <f t="shared" si="319"/>
        <v>1175000</v>
      </c>
      <c r="K389" s="20">
        <f t="shared" ref="K389:K452" si="320">L389+M389+N389+O389</f>
        <v>0</v>
      </c>
      <c r="L389" s="20">
        <f t="shared" ref="L389:O389" si="321">L390+L391+L392+L393+L394+L395+L396</f>
        <v>0</v>
      </c>
      <c r="M389" s="20">
        <f t="shared" si="321"/>
        <v>0</v>
      </c>
      <c r="N389" s="20">
        <f t="shared" si="321"/>
        <v>0</v>
      </c>
      <c r="O389" s="20">
        <f t="shared" si="321"/>
        <v>0</v>
      </c>
      <c r="P389" s="5" t="s">
        <v>159</v>
      </c>
      <c r="Q389" s="5" t="s">
        <v>163</v>
      </c>
      <c r="R389" s="33">
        <f t="shared" si="313"/>
        <v>0</v>
      </c>
      <c r="S389" s="36">
        <f t="shared" ref="S389:S452" si="322">E389-K389</f>
        <v>0</v>
      </c>
    </row>
    <row r="390" spans="1:19" ht="19.5" hidden="1" thickTop="1" thickBot="1" x14ac:dyDescent="0.3">
      <c r="A390" s="3" t="str">
        <f t="shared" si="317"/>
        <v>b</v>
      </c>
      <c r="B390" s="1" t="s">
        <v>1</v>
      </c>
      <c r="C390" s="7" t="s">
        <v>3</v>
      </c>
      <c r="D390" s="16">
        <v>0</v>
      </c>
      <c r="E390" s="16">
        <v>0</v>
      </c>
      <c r="F390" s="22">
        <f t="shared" si="312"/>
        <v>0</v>
      </c>
      <c r="G390" s="22"/>
      <c r="H390" s="22"/>
      <c r="I390" s="21"/>
      <c r="J390" s="22"/>
      <c r="K390" s="22">
        <f t="shared" si="320"/>
        <v>0</v>
      </c>
      <c r="L390" s="22"/>
      <c r="M390" s="22"/>
      <c r="N390" s="21"/>
      <c r="O390" s="22"/>
      <c r="Q390" s="5" t="s">
        <v>163</v>
      </c>
      <c r="R390" s="33">
        <f t="shared" si="313"/>
        <v>0</v>
      </c>
      <c r="S390" s="36">
        <f t="shared" si="322"/>
        <v>0</v>
      </c>
    </row>
    <row r="391" spans="1:19" ht="19.5" hidden="1" thickTop="1" thickBot="1" x14ac:dyDescent="0.3">
      <c r="A391" s="3" t="str">
        <f t="shared" si="317"/>
        <v>b</v>
      </c>
      <c r="B391" s="1" t="s">
        <v>1</v>
      </c>
      <c r="C391" s="7" t="s">
        <v>4</v>
      </c>
      <c r="D391" s="16">
        <v>0</v>
      </c>
      <c r="E391" s="16">
        <v>0</v>
      </c>
      <c r="F391" s="22">
        <f t="shared" si="312"/>
        <v>0</v>
      </c>
      <c r="G391" s="22"/>
      <c r="H391" s="22"/>
      <c r="I391" s="21"/>
      <c r="J391" s="22"/>
      <c r="K391" s="22">
        <f t="shared" si="320"/>
        <v>0</v>
      </c>
      <c r="L391" s="22"/>
      <c r="M391" s="22"/>
      <c r="N391" s="21"/>
      <c r="O391" s="22"/>
      <c r="Q391" s="5" t="s">
        <v>163</v>
      </c>
      <c r="R391" s="33">
        <f t="shared" si="313"/>
        <v>0</v>
      </c>
      <c r="S391" s="36">
        <f t="shared" si="322"/>
        <v>0</v>
      </c>
    </row>
    <row r="392" spans="1:19" ht="19.5" hidden="1" thickTop="1" thickBot="1" x14ac:dyDescent="0.3">
      <c r="A392" s="3" t="str">
        <f t="shared" si="317"/>
        <v>b</v>
      </c>
      <c r="B392" s="1" t="s">
        <v>1</v>
      </c>
      <c r="C392" s="7" t="s">
        <v>5</v>
      </c>
      <c r="D392" s="16">
        <v>0</v>
      </c>
      <c r="E392" s="16">
        <v>0</v>
      </c>
      <c r="F392" s="22">
        <f t="shared" si="312"/>
        <v>0</v>
      </c>
      <c r="G392" s="22"/>
      <c r="H392" s="22"/>
      <c r="I392" s="21"/>
      <c r="J392" s="22"/>
      <c r="K392" s="22">
        <f t="shared" si="320"/>
        <v>0</v>
      </c>
      <c r="L392" s="22"/>
      <c r="M392" s="22"/>
      <c r="N392" s="21"/>
      <c r="O392" s="22"/>
      <c r="Q392" s="5" t="s">
        <v>163</v>
      </c>
      <c r="R392" s="33">
        <f t="shared" si="313"/>
        <v>0</v>
      </c>
      <c r="S392" s="36">
        <f t="shared" si="322"/>
        <v>0</v>
      </c>
    </row>
    <row r="393" spans="1:19" ht="19.5" hidden="1" thickTop="1" thickBot="1" x14ac:dyDescent="0.3">
      <c r="A393" s="3" t="str">
        <f t="shared" si="317"/>
        <v>b</v>
      </c>
      <c r="B393" s="1" t="s">
        <v>1</v>
      </c>
      <c r="C393" s="7" t="s">
        <v>6</v>
      </c>
      <c r="D393" s="16">
        <v>0</v>
      </c>
      <c r="E393" s="16">
        <v>0</v>
      </c>
      <c r="F393" s="22">
        <f t="shared" si="312"/>
        <v>0</v>
      </c>
      <c r="G393" s="22"/>
      <c r="H393" s="22"/>
      <c r="I393" s="21"/>
      <c r="J393" s="22"/>
      <c r="K393" s="22">
        <f t="shared" si="320"/>
        <v>0</v>
      </c>
      <c r="L393" s="22"/>
      <c r="M393" s="22"/>
      <c r="N393" s="21"/>
      <c r="O393" s="22"/>
      <c r="Q393" s="5" t="s">
        <v>163</v>
      </c>
      <c r="R393" s="33">
        <f t="shared" si="313"/>
        <v>0</v>
      </c>
      <c r="S393" s="36">
        <f t="shared" si="322"/>
        <v>0</v>
      </c>
    </row>
    <row r="394" spans="1:19" ht="19.5" hidden="1" thickTop="1" thickBot="1" x14ac:dyDescent="0.3">
      <c r="A394" s="3" t="str">
        <f t="shared" si="317"/>
        <v>b</v>
      </c>
      <c r="B394" s="1" t="s">
        <v>1</v>
      </c>
      <c r="C394" s="7" t="s">
        <v>7</v>
      </c>
      <c r="D394" s="16">
        <v>0</v>
      </c>
      <c r="E394" s="16">
        <v>0</v>
      </c>
      <c r="F394" s="22">
        <f t="shared" si="312"/>
        <v>0</v>
      </c>
      <c r="G394" s="22"/>
      <c r="H394" s="22"/>
      <c r="I394" s="21"/>
      <c r="J394" s="22"/>
      <c r="K394" s="22">
        <f t="shared" si="320"/>
        <v>0</v>
      </c>
      <c r="L394" s="22"/>
      <c r="M394" s="22"/>
      <c r="N394" s="21"/>
      <c r="O394" s="22"/>
      <c r="Q394" s="5" t="s">
        <v>163</v>
      </c>
      <c r="R394" s="33">
        <f t="shared" si="313"/>
        <v>0</v>
      </c>
      <c r="S394" s="36">
        <f t="shared" si="322"/>
        <v>0</v>
      </c>
    </row>
    <row r="395" spans="1:19" ht="19.5" thickTop="1" thickBot="1" x14ac:dyDescent="0.3">
      <c r="A395" s="3" t="str">
        <f t="shared" si="317"/>
        <v>a</v>
      </c>
      <c r="B395" s="1" t="s">
        <v>1</v>
      </c>
      <c r="C395" s="7" t="s">
        <v>8</v>
      </c>
      <c r="D395" s="16">
        <v>4500000</v>
      </c>
      <c r="E395" s="16">
        <v>0</v>
      </c>
      <c r="F395" s="22">
        <f t="shared" si="312"/>
        <v>4500000</v>
      </c>
      <c r="G395" s="22">
        <v>1100000</v>
      </c>
      <c r="H395" s="22">
        <v>1175000</v>
      </c>
      <c r="I395" s="21">
        <v>1050000</v>
      </c>
      <c r="J395" s="22">
        <v>1175000</v>
      </c>
      <c r="K395" s="22">
        <f t="shared" si="320"/>
        <v>0</v>
      </c>
      <c r="L395" s="22"/>
      <c r="M395" s="22"/>
      <c r="N395" s="21"/>
      <c r="O395" s="22"/>
      <c r="Q395" s="5" t="s">
        <v>163</v>
      </c>
      <c r="R395" s="33">
        <f t="shared" si="313"/>
        <v>0</v>
      </c>
      <c r="S395" s="36">
        <f t="shared" si="322"/>
        <v>0</v>
      </c>
    </row>
    <row r="396" spans="1:19" ht="19.5" hidden="1" thickTop="1" thickBot="1" x14ac:dyDescent="0.3">
      <c r="A396" s="3" t="str">
        <f t="shared" si="317"/>
        <v>b</v>
      </c>
      <c r="B396" s="1" t="s">
        <v>1</v>
      </c>
      <c r="C396" s="7" t="s">
        <v>9</v>
      </c>
      <c r="D396" s="16">
        <v>0</v>
      </c>
      <c r="E396" s="16">
        <v>0</v>
      </c>
      <c r="F396" s="22">
        <f t="shared" si="312"/>
        <v>0</v>
      </c>
      <c r="G396" s="22"/>
      <c r="H396" s="22"/>
      <c r="I396" s="21"/>
      <c r="J396" s="22"/>
      <c r="K396" s="22">
        <f t="shared" si="320"/>
        <v>0</v>
      </c>
      <c r="L396" s="22"/>
      <c r="M396" s="22"/>
      <c r="N396" s="21"/>
      <c r="O396" s="22"/>
      <c r="Q396" s="5" t="s">
        <v>163</v>
      </c>
      <c r="R396" s="33">
        <f t="shared" si="313"/>
        <v>0</v>
      </c>
      <c r="S396" s="36">
        <f t="shared" si="322"/>
        <v>0</v>
      </c>
    </row>
    <row r="397" spans="1:19" ht="19.5" hidden="1" thickTop="1" thickBot="1" x14ac:dyDescent="0.3">
      <c r="A397" s="3" t="str">
        <f t="shared" si="317"/>
        <v>b</v>
      </c>
      <c r="B397" s="1" t="s">
        <v>1</v>
      </c>
      <c r="C397" s="7" t="s">
        <v>10</v>
      </c>
      <c r="D397" s="16">
        <v>0</v>
      </c>
      <c r="E397" s="16">
        <v>0</v>
      </c>
      <c r="F397" s="22">
        <f t="shared" si="312"/>
        <v>0</v>
      </c>
      <c r="G397" s="22"/>
      <c r="H397" s="22"/>
      <c r="I397" s="21"/>
      <c r="J397" s="22"/>
      <c r="K397" s="22">
        <f t="shared" si="320"/>
        <v>0</v>
      </c>
      <c r="L397" s="22"/>
      <c r="M397" s="22"/>
      <c r="N397" s="21"/>
      <c r="O397" s="22"/>
      <c r="Q397" s="5" t="s">
        <v>163</v>
      </c>
      <c r="R397" s="33">
        <f t="shared" si="313"/>
        <v>0</v>
      </c>
      <c r="S397" s="36">
        <f t="shared" si="322"/>
        <v>0</v>
      </c>
    </row>
    <row r="398" spans="1:19" ht="19.5" hidden="1" thickTop="1" thickBot="1" x14ac:dyDescent="0.3">
      <c r="A398" s="3" t="str">
        <f t="shared" si="317"/>
        <v>b</v>
      </c>
      <c r="B398" s="1" t="s">
        <v>1</v>
      </c>
      <c r="C398" s="7" t="s">
        <v>11</v>
      </c>
      <c r="D398" s="16">
        <v>0</v>
      </c>
      <c r="E398" s="16">
        <v>0</v>
      </c>
      <c r="F398" s="22">
        <f t="shared" si="312"/>
        <v>0</v>
      </c>
      <c r="G398" s="22"/>
      <c r="H398" s="22"/>
      <c r="I398" s="21"/>
      <c r="J398" s="22"/>
      <c r="K398" s="22">
        <f t="shared" si="320"/>
        <v>0</v>
      </c>
      <c r="L398" s="22"/>
      <c r="M398" s="22"/>
      <c r="N398" s="21"/>
      <c r="O398" s="22"/>
      <c r="Q398" s="5" t="s">
        <v>163</v>
      </c>
      <c r="R398" s="33">
        <f t="shared" si="313"/>
        <v>0</v>
      </c>
      <c r="S398" s="36">
        <f t="shared" si="322"/>
        <v>0</v>
      </c>
    </row>
    <row r="399" spans="1:19" ht="19.5" hidden="1" thickTop="1" thickBot="1" x14ac:dyDescent="0.3">
      <c r="A399" s="3" t="str">
        <f t="shared" si="317"/>
        <v>b</v>
      </c>
      <c r="B399" s="1" t="s">
        <v>1</v>
      </c>
      <c r="C399" s="7" t="s">
        <v>12</v>
      </c>
      <c r="D399" s="16">
        <v>0</v>
      </c>
      <c r="E399" s="16">
        <v>0</v>
      </c>
      <c r="F399" s="22">
        <f t="shared" si="312"/>
        <v>0</v>
      </c>
      <c r="G399" s="22"/>
      <c r="H399" s="22"/>
      <c r="I399" s="21"/>
      <c r="J399" s="22"/>
      <c r="K399" s="22">
        <f t="shared" si="320"/>
        <v>0</v>
      </c>
      <c r="L399" s="22"/>
      <c r="M399" s="22"/>
      <c r="N399" s="21"/>
      <c r="O399" s="22"/>
      <c r="Q399" s="5" t="s">
        <v>163</v>
      </c>
      <c r="R399" s="33">
        <f t="shared" si="313"/>
        <v>0</v>
      </c>
      <c r="S399" s="36">
        <f t="shared" si="322"/>
        <v>0</v>
      </c>
    </row>
    <row r="400" spans="1:19" ht="31.5" thickTop="1" thickBot="1" x14ac:dyDescent="0.3">
      <c r="A400" s="3" t="str">
        <f t="shared" si="317"/>
        <v>a</v>
      </c>
      <c r="B400" s="8" t="s">
        <v>73</v>
      </c>
      <c r="C400" s="34" t="s">
        <v>194</v>
      </c>
      <c r="D400" s="14">
        <f t="shared" ref="D400:E400" si="323">D401+D409+D410+D411</f>
        <v>2250000</v>
      </c>
      <c r="E400" s="14">
        <f t="shared" si="323"/>
        <v>0</v>
      </c>
      <c r="F400" s="19">
        <f t="shared" si="312"/>
        <v>2250000</v>
      </c>
      <c r="G400" s="19">
        <f t="shared" ref="G400:J400" si="324">G401+G409+G410+G411</f>
        <v>300000</v>
      </c>
      <c r="H400" s="19">
        <f t="shared" si="324"/>
        <v>1250000</v>
      </c>
      <c r="I400" s="19">
        <f t="shared" si="324"/>
        <v>600000</v>
      </c>
      <c r="J400" s="19">
        <f t="shared" si="324"/>
        <v>100000</v>
      </c>
      <c r="K400" s="19">
        <f t="shared" si="320"/>
        <v>0</v>
      </c>
      <c r="L400" s="19">
        <f t="shared" ref="L400:O400" si="325">L401+L409+L410+L411</f>
        <v>0</v>
      </c>
      <c r="M400" s="19">
        <f t="shared" si="325"/>
        <v>0</v>
      </c>
      <c r="N400" s="19">
        <f t="shared" si="325"/>
        <v>0</v>
      </c>
      <c r="O400" s="19">
        <f t="shared" si="325"/>
        <v>0</v>
      </c>
      <c r="P400" s="5" t="s">
        <v>159</v>
      </c>
      <c r="Q400" s="5" t="s">
        <v>163</v>
      </c>
      <c r="R400" s="33">
        <f t="shared" si="313"/>
        <v>0</v>
      </c>
      <c r="S400" s="36">
        <f t="shared" si="322"/>
        <v>0</v>
      </c>
    </row>
    <row r="401" spans="1:19" ht="19.5" thickTop="1" thickBot="1" x14ac:dyDescent="0.3">
      <c r="A401" s="3" t="str">
        <f t="shared" si="317"/>
        <v>a</v>
      </c>
      <c r="B401" s="1" t="s">
        <v>1</v>
      </c>
      <c r="C401" s="7" t="s">
        <v>2</v>
      </c>
      <c r="D401" s="15">
        <f t="shared" ref="D401:E401" si="326">D402+D403+D404+D405+D406+D407+D408</f>
        <v>2250000</v>
      </c>
      <c r="E401" s="15">
        <f t="shared" si="326"/>
        <v>0</v>
      </c>
      <c r="F401" s="20">
        <f t="shared" si="312"/>
        <v>2250000</v>
      </c>
      <c r="G401" s="20">
        <f t="shared" ref="G401:J401" si="327">G402+G403+G404+G405+G406+G407+G408</f>
        <v>300000</v>
      </c>
      <c r="H401" s="20">
        <f t="shared" si="327"/>
        <v>1250000</v>
      </c>
      <c r="I401" s="20">
        <f t="shared" si="327"/>
        <v>600000</v>
      </c>
      <c r="J401" s="20">
        <f t="shared" si="327"/>
        <v>100000</v>
      </c>
      <c r="K401" s="20">
        <f t="shared" si="320"/>
        <v>0</v>
      </c>
      <c r="L401" s="20">
        <f t="shared" ref="L401:O401" si="328">L402+L403+L404+L405+L406+L407+L408</f>
        <v>0</v>
      </c>
      <c r="M401" s="20">
        <f t="shared" si="328"/>
        <v>0</v>
      </c>
      <c r="N401" s="20">
        <f t="shared" si="328"/>
        <v>0</v>
      </c>
      <c r="O401" s="20">
        <f t="shared" si="328"/>
        <v>0</v>
      </c>
      <c r="P401" s="5" t="s">
        <v>159</v>
      </c>
      <c r="Q401" s="5" t="s">
        <v>163</v>
      </c>
      <c r="R401" s="33">
        <f t="shared" si="313"/>
        <v>0</v>
      </c>
      <c r="S401" s="36">
        <f t="shared" si="322"/>
        <v>0</v>
      </c>
    </row>
    <row r="402" spans="1:19" ht="19.5" hidden="1" thickTop="1" thickBot="1" x14ac:dyDescent="0.3">
      <c r="A402" s="3" t="str">
        <f t="shared" si="317"/>
        <v>b</v>
      </c>
      <c r="B402" s="1" t="s">
        <v>1</v>
      </c>
      <c r="C402" s="7" t="s">
        <v>3</v>
      </c>
      <c r="D402" s="16">
        <v>0</v>
      </c>
      <c r="E402" s="16">
        <v>0</v>
      </c>
      <c r="F402" s="22">
        <f t="shared" si="312"/>
        <v>0</v>
      </c>
      <c r="G402" s="22"/>
      <c r="H402" s="22"/>
      <c r="I402" s="21"/>
      <c r="J402" s="22"/>
      <c r="K402" s="22">
        <f t="shared" si="320"/>
        <v>0</v>
      </c>
      <c r="L402" s="22"/>
      <c r="M402" s="22"/>
      <c r="N402" s="21"/>
      <c r="O402" s="22"/>
      <c r="Q402" s="5" t="s">
        <v>163</v>
      </c>
      <c r="R402" s="33">
        <f t="shared" si="313"/>
        <v>0</v>
      </c>
      <c r="S402" s="36">
        <f t="shared" si="322"/>
        <v>0</v>
      </c>
    </row>
    <row r="403" spans="1:19" ht="19.5" hidden="1" thickTop="1" thickBot="1" x14ac:dyDescent="0.3">
      <c r="A403" s="3" t="str">
        <f t="shared" si="317"/>
        <v>b</v>
      </c>
      <c r="B403" s="1" t="s">
        <v>1</v>
      </c>
      <c r="C403" s="7" t="s">
        <v>4</v>
      </c>
      <c r="D403" s="16">
        <v>0</v>
      </c>
      <c r="E403" s="16">
        <v>0</v>
      </c>
      <c r="F403" s="22">
        <f t="shared" si="312"/>
        <v>0</v>
      </c>
      <c r="G403" s="22"/>
      <c r="H403" s="22"/>
      <c r="I403" s="21"/>
      <c r="J403" s="22"/>
      <c r="K403" s="22">
        <f t="shared" si="320"/>
        <v>0</v>
      </c>
      <c r="L403" s="22"/>
      <c r="M403" s="22"/>
      <c r="N403" s="21"/>
      <c r="O403" s="22"/>
      <c r="Q403" s="5" t="s">
        <v>163</v>
      </c>
      <c r="R403" s="33">
        <f t="shared" si="313"/>
        <v>0</v>
      </c>
      <c r="S403" s="36">
        <f t="shared" si="322"/>
        <v>0</v>
      </c>
    </row>
    <row r="404" spans="1:19" ht="19.5" hidden="1" thickTop="1" thickBot="1" x14ac:dyDescent="0.3">
      <c r="A404" s="3" t="str">
        <f t="shared" si="317"/>
        <v>b</v>
      </c>
      <c r="B404" s="1" t="s">
        <v>1</v>
      </c>
      <c r="C404" s="7" t="s">
        <v>5</v>
      </c>
      <c r="D404" s="16">
        <v>0</v>
      </c>
      <c r="E404" s="16">
        <v>0</v>
      </c>
      <c r="F404" s="22">
        <f t="shared" si="312"/>
        <v>0</v>
      </c>
      <c r="G404" s="22"/>
      <c r="H404" s="22"/>
      <c r="I404" s="21"/>
      <c r="J404" s="22"/>
      <c r="K404" s="22">
        <f t="shared" si="320"/>
        <v>0</v>
      </c>
      <c r="L404" s="22"/>
      <c r="M404" s="22"/>
      <c r="N404" s="21"/>
      <c r="O404" s="22"/>
      <c r="Q404" s="5" t="s">
        <v>163</v>
      </c>
      <c r="R404" s="33">
        <f t="shared" si="313"/>
        <v>0</v>
      </c>
      <c r="S404" s="36">
        <f t="shared" si="322"/>
        <v>0</v>
      </c>
    </row>
    <row r="405" spans="1:19" ht="19.5" hidden="1" thickTop="1" thickBot="1" x14ac:dyDescent="0.3">
      <c r="A405" s="3" t="str">
        <f t="shared" si="317"/>
        <v>b</v>
      </c>
      <c r="B405" s="1" t="s">
        <v>1</v>
      </c>
      <c r="C405" s="7" t="s">
        <v>6</v>
      </c>
      <c r="D405" s="16">
        <v>0</v>
      </c>
      <c r="E405" s="16">
        <v>0</v>
      </c>
      <c r="F405" s="22">
        <f t="shared" si="312"/>
        <v>0</v>
      </c>
      <c r="G405" s="22"/>
      <c r="H405" s="22"/>
      <c r="I405" s="21"/>
      <c r="J405" s="22"/>
      <c r="K405" s="22">
        <f t="shared" si="320"/>
        <v>0</v>
      </c>
      <c r="L405" s="22"/>
      <c r="M405" s="22"/>
      <c r="N405" s="21"/>
      <c r="O405" s="22"/>
      <c r="Q405" s="5" t="s">
        <v>163</v>
      </c>
      <c r="R405" s="33">
        <f t="shared" si="313"/>
        <v>0</v>
      </c>
      <c r="S405" s="36">
        <f t="shared" si="322"/>
        <v>0</v>
      </c>
    </row>
    <row r="406" spans="1:19" ht="19.5" hidden="1" thickTop="1" thickBot="1" x14ac:dyDescent="0.3">
      <c r="A406" s="3" t="str">
        <f t="shared" si="317"/>
        <v>b</v>
      </c>
      <c r="B406" s="1" t="s">
        <v>1</v>
      </c>
      <c r="C406" s="7" t="s">
        <v>7</v>
      </c>
      <c r="D406" s="16">
        <v>0</v>
      </c>
      <c r="E406" s="16">
        <v>0</v>
      </c>
      <c r="F406" s="22">
        <f t="shared" si="312"/>
        <v>0</v>
      </c>
      <c r="G406" s="22"/>
      <c r="H406" s="22"/>
      <c r="I406" s="21"/>
      <c r="J406" s="22"/>
      <c r="K406" s="22">
        <f t="shared" si="320"/>
        <v>0</v>
      </c>
      <c r="L406" s="22"/>
      <c r="M406" s="22"/>
      <c r="N406" s="21"/>
      <c r="O406" s="22"/>
      <c r="Q406" s="5" t="s">
        <v>163</v>
      </c>
      <c r="R406" s="33">
        <f t="shared" si="313"/>
        <v>0</v>
      </c>
      <c r="S406" s="36">
        <f t="shared" si="322"/>
        <v>0</v>
      </c>
    </row>
    <row r="407" spans="1:19" ht="19.5" hidden="1" thickTop="1" thickBot="1" x14ac:dyDescent="0.3">
      <c r="A407" s="3" t="str">
        <f t="shared" si="317"/>
        <v>b</v>
      </c>
      <c r="B407" s="1" t="s">
        <v>1</v>
      </c>
      <c r="C407" s="7" t="s">
        <v>8</v>
      </c>
      <c r="D407" s="16">
        <v>0</v>
      </c>
      <c r="E407" s="16">
        <v>0</v>
      </c>
      <c r="F407" s="22">
        <f t="shared" si="312"/>
        <v>0</v>
      </c>
      <c r="G407" s="22"/>
      <c r="H407" s="22"/>
      <c r="I407" s="22"/>
      <c r="J407" s="22"/>
      <c r="K407" s="22">
        <f t="shared" si="320"/>
        <v>0</v>
      </c>
      <c r="L407" s="22"/>
      <c r="M407" s="22"/>
      <c r="N407" s="22"/>
      <c r="O407" s="22"/>
      <c r="Q407" s="5" t="s">
        <v>163</v>
      </c>
      <c r="R407" s="33">
        <f t="shared" si="313"/>
        <v>0</v>
      </c>
      <c r="S407" s="36">
        <f t="shared" si="322"/>
        <v>0</v>
      </c>
    </row>
    <row r="408" spans="1:19" ht="19.5" thickTop="1" thickBot="1" x14ac:dyDescent="0.3">
      <c r="A408" s="3" t="str">
        <f t="shared" si="317"/>
        <v>a</v>
      </c>
      <c r="B408" s="1" t="s">
        <v>1</v>
      </c>
      <c r="C408" s="7" t="s">
        <v>9</v>
      </c>
      <c r="D408" s="16">
        <v>2250000</v>
      </c>
      <c r="E408" s="16">
        <v>0</v>
      </c>
      <c r="F408" s="22">
        <f t="shared" si="312"/>
        <v>2250000</v>
      </c>
      <c r="G408" s="22">
        <v>300000</v>
      </c>
      <c r="H408" s="22">
        <v>1250000</v>
      </c>
      <c r="I408" s="21">
        <v>600000</v>
      </c>
      <c r="J408" s="22">
        <v>100000</v>
      </c>
      <c r="K408" s="22">
        <f t="shared" si="320"/>
        <v>0</v>
      </c>
      <c r="L408" s="22"/>
      <c r="M408" s="22"/>
      <c r="N408" s="21"/>
      <c r="O408" s="22"/>
      <c r="Q408" s="5" t="s">
        <v>163</v>
      </c>
      <c r="R408" s="33">
        <f t="shared" si="313"/>
        <v>0</v>
      </c>
      <c r="S408" s="36">
        <f t="shared" si="322"/>
        <v>0</v>
      </c>
    </row>
    <row r="409" spans="1:19" ht="19.5" hidden="1" thickTop="1" thickBot="1" x14ac:dyDescent="0.3">
      <c r="A409" s="3" t="str">
        <f t="shared" si="317"/>
        <v>b</v>
      </c>
      <c r="B409" s="1" t="s">
        <v>1</v>
      </c>
      <c r="C409" s="7" t="s">
        <v>10</v>
      </c>
      <c r="D409" s="16">
        <v>0</v>
      </c>
      <c r="E409" s="16">
        <v>0</v>
      </c>
      <c r="F409" s="22">
        <f t="shared" si="312"/>
        <v>0</v>
      </c>
      <c r="G409" s="22"/>
      <c r="H409" s="22"/>
      <c r="I409" s="21"/>
      <c r="J409" s="22"/>
      <c r="K409" s="22">
        <f t="shared" si="320"/>
        <v>0</v>
      </c>
      <c r="L409" s="22"/>
      <c r="M409" s="22"/>
      <c r="N409" s="21"/>
      <c r="O409" s="22"/>
      <c r="Q409" s="5" t="s">
        <v>163</v>
      </c>
      <c r="R409" s="33">
        <f t="shared" si="313"/>
        <v>0</v>
      </c>
      <c r="S409" s="36">
        <f t="shared" si="322"/>
        <v>0</v>
      </c>
    </row>
    <row r="410" spans="1:19" ht="19.5" hidden="1" thickTop="1" thickBot="1" x14ac:dyDescent="0.3">
      <c r="A410" s="3" t="str">
        <f t="shared" si="317"/>
        <v>b</v>
      </c>
      <c r="B410" s="1" t="s">
        <v>1</v>
      </c>
      <c r="C410" s="7" t="s">
        <v>11</v>
      </c>
      <c r="D410" s="16">
        <v>0</v>
      </c>
      <c r="E410" s="16">
        <v>0</v>
      </c>
      <c r="F410" s="22">
        <f t="shared" si="312"/>
        <v>0</v>
      </c>
      <c r="G410" s="22"/>
      <c r="H410" s="22"/>
      <c r="I410" s="21"/>
      <c r="J410" s="22"/>
      <c r="K410" s="22">
        <f t="shared" si="320"/>
        <v>0</v>
      </c>
      <c r="L410" s="22"/>
      <c r="M410" s="22"/>
      <c r="N410" s="21"/>
      <c r="O410" s="22"/>
      <c r="Q410" s="5" t="s">
        <v>163</v>
      </c>
      <c r="R410" s="33">
        <f t="shared" si="313"/>
        <v>0</v>
      </c>
      <c r="S410" s="36">
        <f t="shared" si="322"/>
        <v>0</v>
      </c>
    </row>
    <row r="411" spans="1:19" ht="19.5" hidden="1" thickTop="1" thickBot="1" x14ac:dyDescent="0.3">
      <c r="A411" s="3" t="str">
        <f t="shared" si="317"/>
        <v>b</v>
      </c>
      <c r="B411" s="1" t="s">
        <v>1</v>
      </c>
      <c r="C411" s="7" t="s">
        <v>12</v>
      </c>
      <c r="D411" s="16">
        <v>0</v>
      </c>
      <c r="E411" s="16">
        <v>0</v>
      </c>
      <c r="F411" s="22">
        <f t="shared" si="312"/>
        <v>0</v>
      </c>
      <c r="G411" s="22"/>
      <c r="H411" s="22"/>
      <c r="I411" s="21"/>
      <c r="J411" s="22"/>
      <c r="K411" s="22">
        <f t="shared" si="320"/>
        <v>0</v>
      </c>
      <c r="L411" s="22"/>
      <c r="M411" s="22"/>
      <c r="N411" s="21"/>
      <c r="O411" s="22"/>
      <c r="Q411" s="5" t="s">
        <v>163</v>
      </c>
      <c r="R411" s="33">
        <f t="shared" si="313"/>
        <v>0</v>
      </c>
      <c r="S411" s="36">
        <f t="shared" si="322"/>
        <v>0</v>
      </c>
    </row>
    <row r="412" spans="1:19" ht="31.5" thickTop="1" thickBot="1" x14ac:dyDescent="0.3">
      <c r="A412" s="3" t="str">
        <f t="shared" si="317"/>
        <v>a</v>
      </c>
      <c r="B412" s="8" t="s">
        <v>74</v>
      </c>
      <c r="C412" s="9" t="s">
        <v>195</v>
      </c>
      <c r="D412" s="14">
        <f t="shared" ref="D412:E412" si="329">D413+D421+D422+D423</f>
        <v>60000</v>
      </c>
      <c r="E412" s="14">
        <f t="shared" si="329"/>
        <v>0</v>
      </c>
      <c r="F412" s="19">
        <f t="shared" si="312"/>
        <v>60000</v>
      </c>
      <c r="G412" s="19">
        <f t="shared" ref="G412:J412" si="330">G413+G421+G422+G423</f>
        <v>10000</v>
      </c>
      <c r="H412" s="19">
        <f t="shared" si="330"/>
        <v>15000</v>
      </c>
      <c r="I412" s="19">
        <f t="shared" si="330"/>
        <v>15000</v>
      </c>
      <c r="J412" s="19">
        <f t="shared" si="330"/>
        <v>20000</v>
      </c>
      <c r="K412" s="19">
        <f t="shared" si="320"/>
        <v>0</v>
      </c>
      <c r="L412" s="19">
        <f t="shared" ref="L412:O412" si="331">L413+L421+L422+L423</f>
        <v>0</v>
      </c>
      <c r="M412" s="19">
        <f t="shared" si="331"/>
        <v>0</v>
      </c>
      <c r="N412" s="19">
        <f t="shared" si="331"/>
        <v>0</v>
      </c>
      <c r="O412" s="19">
        <f t="shared" si="331"/>
        <v>0</v>
      </c>
      <c r="P412" s="5" t="s">
        <v>159</v>
      </c>
      <c r="Q412" s="5" t="s">
        <v>163</v>
      </c>
      <c r="R412" s="33">
        <f t="shared" si="313"/>
        <v>0</v>
      </c>
      <c r="S412" s="36">
        <f t="shared" si="322"/>
        <v>0</v>
      </c>
    </row>
    <row r="413" spans="1:19" ht="19.5" thickTop="1" thickBot="1" x14ac:dyDescent="0.3">
      <c r="A413" s="3" t="str">
        <f t="shared" si="317"/>
        <v>a</v>
      </c>
      <c r="B413" s="1" t="s">
        <v>1</v>
      </c>
      <c r="C413" s="7" t="s">
        <v>2</v>
      </c>
      <c r="D413" s="15">
        <f t="shared" ref="D413:E413" si="332">D414+D415+D416+D417+D418+D419+D420</f>
        <v>60000</v>
      </c>
      <c r="E413" s="15">
        <f t="shared" si="332"/>
        <v>0</v>
      </c>
      <c r="F413" s="20">
        <f t="shared" si="312"/>
        <v>60000</v>
      </c>
      <c r="G413" s="20">
        <f t="shared" ref="G413:J413" si="333">G414+G415+G416+G417+G418+G419+G420</f>
        <v>10000</v>
      </c>
      <c r="H413" s="20">
        <f t="shared" si="333"/>
        <v>15000</v>
      </c>
      <c r="I413" s="20">
        <f t="shared" si="333"/>
        <v>15000</v>
      </c>
      <c r="J413" s="20">
        <f t="shared" si="333"/>
        <v>20000</v>
      </c>
      <c r="K413" s="20">
        <f t="shared" si="320"/>
        <v>0</v>
      </c>
      <c r="L413" s="20">
        <f t="shared" ref="L413:O413" si="334">L414+L415+L416+L417+L418+L419+L420</f>
        <v>0</v>
      </c>
      <c r="M413" s="20">
        <f t="shared" si="334"/>
        <v>0</v>
      </c>
      <c r="N413" s="20">
        <f t="shared" si="334"/>
        <v>0</v>
      </c>
      <c r="O413" s="20">
        <f t="shared" si="334"/>
        <v>0</v>
      </c>
      <c r="P413" s="5" t="s">
        <v>159</v>
      </c>
      <c r="Q413" s="5" t="s">
        <v>163</v>
      </c>
      <c r="R413" s="33">
        <f t="shared" si="313"/>
        <v>0</v>
      </c>
      <c r="S413" s="36">
        <f t="shared" si="322"/>
        <v>0</v>
      </c>
    </row>
    <row r="414" spans="1:19" ht="19.5" hidden="1" thickTop="1" thickBot="1" x14ac:dyDescent="0.3">
      <c r="A414" s="3" t="str">
        <f t="shared" si="317"/>
        <v>b</v>
      </c>
      <c r="B414" s="1" t="s">
        <v>1</v>
      </c>
      <c r="C414" s="7" t="s">
        <v>3</v>
      </c>
      <c r="D414" s="16">
        <v>0</v>
      </c>
      <c r="E414" s="16">
        <v>0</v>
      </c>
      <c r="F414" s="22">
        <f t="shared" si="312"/>
        <v>0</v>
      </c>
      <c r="G414" s="22"/>
      <c r="H414" s="22"/>
      <c r="I414" s="21"/>
      <c r="J414" s="22"/>
      <c r="K414" s="22">
        <f t="shared" si="320"/>
        <v>0</v>
      </c>
      <c r="L414" s="22"/>
      <c r="M414" s="22"/>
      <c r="N414" s="21"/>
      <c r="O414" s="22"/>
      <c r="Q414" s="5" t="s">
        <v>163</v>
      </c>
      <c r="R414" s="33">
        <f t="shared" si="313"/>
        <v>0</v>
      </c>
      <c r="S414" s="36">
        <f t="shared" si="322"/>
        <v>0</v>
      </c>
    </row>
    <row r="415" spans="1:19" ht="19.5" hidden="1" thickTop="1" thickBot="1" x14ac:dyDescent="0.3">
      <c r="A415" s="3" t="str">
        <f t="shared" si="317"/>
        <v>b</v>
      </c>
      <c r="B415" s="1" t="s">
        <v>1</v>
      </c>
      <c r="C415" s="7" t="s">
        <v>4</v>
      </c>
      <c r="D415" s="16">
        <v>0</v>
      </c>
      <c r="E415" s="16">
        <v>0</v>
      </c>
      <c r="F415" s="22">
        <f t="shared" si="312"/>
        <v>0</v>
      </c>
      <c r="G415" s="22"/>
      <c r="H415" s="22"/>
      <c r="I415" s="21"/>
      <c r="J415" s="22"/>
      <c r="K415" s="22">
        <f t="shared" si="320"/>
        <v>0</v>
      </c>
      <c r="L415" s="22"/>
      <c r="M415" s="22"/>
      <c r="N415" s="21"/>
      <c r="O415" s="22"/>
      <c r="Q415" s="5" t="s">
        <v>163</v>
      </c>
      <c r="R415" s="33">
        <f t="shared" si="313"/>
        <v>0</v>
      </c>
      <c r="S415" s="36">
        <f t="shared" si="322"/>
        <v>0</v>
      </c>
    </row>
    <row r="416" spans="1:19" ht="19.5" hidden="1" thickTop="1" thickBot="1" x14ac:dyDescent="0.3">
      <c r="A416" s="3" t="str">
        <f t="shared" si="317"/>
        <v>b</v>
      </c>
      <c r="B416" s="1" t="s">
        <v>1</v>
      </c>
      <c r="C416" s="7" t="s">
        <v>5</v>
      </c>
      <c r="D416" s="16">
        <v>0</v>
      </c>
      <c r="E416" s="16">
        <v>0</v>
      </c>
      <c r="F416" s="22">
        <f t="shared" si="312"/>
        <v>0</v>
      </c>
      <c r="G416" s="22"/>
      <c r="H416" s="22"/>
      <c r="I416" s="21"/>
      <c r="J416" s="22"/>
      <c r="K416" s="22">
        <f t="shared" si="320"/>
        <v>0</v>
      </c>
      <c r="L416" s="22"/>
      <c r="M416" s="22"/>
      <c r="N416" s="21"/>
      <c r="O416" s="22"/>
      <c r="Q416" s="5" t="s">
        <v>163</v>
      </c>
      <c r="R416" s="33">
        <f t="shared" si="313"/>
        <v>0</v>
      </c>
      <c r="S416" s="36">
        <f t="shared" si="322"/>
        <v>0</v>
      </c>
    </row>
    <row r="417" spans="1:19" ht="19.5" hidden="1" thickTop="1" thickBot="1" x14ac:dyDescent="0.3">
      <c r="A417" s="3" t="str">
        <f t="shared" si="317"/>
        <v>b</v>
      </c>
      <c r="B417" s="1" t="s">
        <v>1</v>
      </c>
      <c r="C417" s="7" t="s">
        <v>6</v>
      </c>
      <c r="D417" s="16">
        <v>0</v>
      </c>
      <c r="E417" s="16">
        <v>0</v>
      </c>
      <c r="F417" s="22">
        <f t="shared" si="312"/>
        <v>0</v>
      </c>
      <c r="G417" s="22"/>
      <c r="H417" s="22"/>
      <c r="I417" s="21"/>
      <c r="J417" s="22"/>
      <c r="K417" s="22">
        <f t="shared" si="320"/>
        <v>0</v>
      </c>
      <c r="L417" s="22"/>
      <c r="M417" s="22"/>
      <c r="N417" s="21"/>
      <c r="O417" s="22"/>
      <c r="Q417" s="5" t="s">
        <v>163</v>
      </c>
      <c r="R417" s="33">
        <f t="shared" si="313"/>
        <v>0</v>
      </c>
      <c r="S417" s="36">
        <f t="shared" si="322"/>
        <v>0</v>
      </c>
    </row>
    <row r="418" spans="1:19" ht="19.5" hidden="1" thickTop="1" thickBot="1" x14ac:dyDescent="0.3">
      <c r="A418" s="3" t="str">
        <f t="shared" si="317"/>
        <v>b</v>
      </c>
      <c r="B418" s="1" t="s">
        <v>1</v>
      </c>
      <c r="C418" s="7" t="s">
        <v>7</v>
      </c>
      <c r="D418" s="16">
        <v>0</v>
      </c>
      <c r="E418" s="16">
        <v>0</v>
      </c>
      <c r="F418" s="22">
        <f t="shared" si="312"/>
        <v>0</v>
      </c>
      <c r="G418" s="22"/>
      <c r="H418" s="22"/>
      <c r="I418" s="21"/>
      <c r="J418" s="22"/>
      <c r="K418" s="22">
        <f t="shared" si="320"/>
        <v>0</v>
      </c>
      <c r="L418" s="22"/>
      <c r="M418" s="22"/>
      <c r="N418" s="21"/>
      <c r="O418" s="22"/>
      <c r="Q418" s="5" t="s">
        <v>163</v>
      </c>
      <c r="R418" s="33">
        <f t="shared" si="313"/>
        <v>0</v>
      </c>
      <c r="S418" s="36">
        <f t="shared" si="322"/>
        <v>0</v>
      </c>
    </row>
    <row r="419" spans="1:19" ht="19.5" thickTop="1" thickBot="1" x14ac:dyDescent="0.3">
      <c r="A419" s="3" t="str">
        <f t="shared" si="317"/>
        <v>a</v>
      </c>
      <c r="B419" s="1" t="s">
        <v>1</v>
      </c>
      <c r="C419" s="7" t="s">
        <v>8</v>
      </c>
      <c r="D419" s="16">
        <v>60000</v>
      </c>
      <c r="E419" s="16">
        <v>0</v>
      </c>
      <c r="F419" s="22">
        <f t="shared" si="312"/>
        <v>60000</v>
      </c>
      <c r="G419" s="22">
        <v>10000</v>
      </c>
      <c r="H419" s="22">
        <v>15000</v>
      </c>
      <c r="I419" s="22">
        <v>15000</v>
      </c>
      <c r="J419" s="22">
        <v>20000</v>
      </c>
      <c r="K419" s="22">
        <f t="shared" si="320"/>
        <v>0</v>
      </c>
      <c r="L419" s="22"/>
      <c r="M419" s="22"/>
      <c r="N419" s="22"/>
      <c r="O419" s="22"/>
      <c r="Q419" s="5" t="s">
        <v>163</v>
      </c>
      <c r="R419" s="33">
        <f t="shared" si="313"/>
        <v>0</v>
      </c>
      <c r="S419" s="36">
        <f t="shared" si="322"/>
        <v>0</v>
      </c>
    </row>
    <row r="420" spans="1:19" ht="19.5" hidden="1" thickTop="1" thickBot="1" x14ac:dyDescent="0.3">
      <c r="A420" s="3" t="str">
        <f t="shared" si="317"/>
        <v>b</v>
      </c>
      <c r="B420" s="1" t="s">
        <v>1</v>
      </c>
      <c r="C420" s="7" t="s">
        <v>9</v>
      </c>
      <c r="D420" s="16">
        <v>0</v>
      </c>
      <c r="E420" s="16">
        <v>0</v>
      </c>
      <c r="F420" s="22">
        <f t="shared" si="312"/>
        <v>0</v>
      </c>
      <c r="G420" s="22"/>
      <c r="H420" s="22"/>
      <c r="I420" s="21"/>
      <c r="J420" s="22"/>
      <c r="K420" s="22">
        <f t="shared" si="320"/>
        <v>0</v>
      </c>
      <c r="L420" s="22"/>
      <c r="M420" s="22"/>
      <c r="N420" s="21"/>
      <c r="O420" s="22"/>
      <c r="Q420" s="5" t="s">
        <v>163</v>
      </c>
      <c r="R420" s="33">
        <f t="shared" si="313"/>
        <v>0</v>
      </c>
      <c r="S420" s="36">
        <f t="shared" si="322"/>
        <v>0</v>
      </c>
    </row>
    <row r="421" spans="1:19" ht="19.5" hidden="1" thickTop="1" thickBot="1" x14ac:dyDescent="0.3">
      <c r="A421" s="3" t="str">
        <f t="shared" si="317"/>
        <v>b</v>
      </c>
      <c r="B421" s="1" t="s">
        <v>1</v>
      </c>
      <c r="C421" s="7" t="s">
        <v>10</v>
      </c>
      <c r="D421" s="16">
        <v>0</v>
      </c>
      <c r="E421" s="16">
        <v>0</v>
      </c>
      <c r="F421" s="22">
        <f t="shared" si="312"/>
        <v>0</v>
      </c>
      <c r="G421" s="22"/>
      <c r="H421" s="22"/>
      <c r="I421" s="21"/>
      <c r="J421" s="22"/>
      <c r="K421" s="22">
        <f t="shared" si="320"/>
        <v>0</v>
      </c>
      <c r="L421" s="22"/>
      <c r="M421" s="22"/>
      <c r="N421" s="21"/>
      <c r="O421" s="22"/>
      <c r="Q421" s="5" t="s">
        <v>163</v>
      </c>
      <c r="R421" s="33">
        <f t="shared" si="313"/>
        <v>0</v>
      </c>
      <c r="S421" s="36">
        <f t="shared" si="322"/>
        <v>0</v>
      </c>
    </row>
    <row r="422" spans="1:19" ht="19.5" hidden="1" thickTop="1" thickBot="1" x14ac:dyDescent="0.3">
      <c r="A422" s="3" t="str">
        <f t="shared" si="317"/>
        <v>b</v>
      </c>
      <c r="B422" s="1" t="s">
        <v>1</v>
      </c>
      <c r="C422" s="7" t="s">
        <v>11</v>
      </c>
      <c r="D422" s="16">
        <v>0</v>
      </c>
      <c r="E422" s="16">
        <v>0</v>
      </c>
      <c r="F422" s="22">
        <f t="shared" si="312"/>
        <v>0</v>
      </c>
      <c r="G422" s="22"/>
      <c r="H422" s="22"/>
      <c r="I422" s="21"/>
      <c r="J422" s="22"/>
      <c r="K422" s="22">
        <f t="shared" si="320"/>
        <v>0</v>
      </c>
      <c r="L422" s="22"/>
      <c r="M422" s="22"/>
      <c r="N422" s="21"/>
      <c r="O422" s="22"/>
      <c r="Q422" s="5" t="s">
        <v>163</v>
      </c>
      <c r="R422" s="33">
        <f t="shared" si="313"/>
        <v>0</v>
      </c>
      <c r="S422" s="36">
        <f t="shared" si="322"/>
        <v>0</v>
      </c>
    </row>
    <row r="423" spans="1:19" ht="19.5" hidden="1" thickTop="1" thickBot="1" x14ac:dyDescent="0.3">
      <c r="A423" s="3" t="str">
        <f t="shared" si="317"/>
        <v>b</v>
      </c>
      <c r="B423" s="1" t="s">
        <v>1</v>
      </c>
      <c r="C423" s="7" t="s">
        <v>12</v>
      </c>
      <c r="D423" s="16">
        <v>0</v>
      </c>
      <c r="E423" s="16">
        <v>0</v>
      </c>
      <c r="F423" s="22">
        <f t="shared" si="312"/>
        <v>0</v>
      </c>
      <c r="G423" s="22"/>
      <c r="H423" s="22"/>
      <c r="I423" s="21"/>
      <c r="J423" s="22"/>
      <c r="K423" s="22">
        <f t="shared" si="320"/>
        <v>0</v>
      </c>
      <c r="L423" s="22"/>
      <c r="M423" s="22"/>
      <c r="N423" s="21"/>
      <c r="O423" s="22"/>
      <c r="Q423" s="5" t="s">
        <v>163</v>
      </c>
      <c r="R423" s="33">
        <f t="shared" si="313"/>
        <v>0</v>
      </c>
      <c r="S423" s="36">
        <f t="shared" si="322"/>
        <v>0</v>
      </c>
    </row>
    <row r="424" spans="1:19" ht="46.5" thickTop="1" thickBot="1" x14ac:dyDescent="0.3">
      <c r="A424" s="3" t="str">
        <f t="shared" si="317"/>
        <v>a</v>
      </c>
      <c r="B424" s="8" t="s">
        <v>75</v>
      </c>
      <c r="C424" s="9" t="s">
        <v>196</v>
      </c>
      <c r="D424" s="14">
        <f t="shared" ref="D424:E424" si="335">D425+D433+D434+D435</f>
        <v>400000</v>
      </c>
      <c r="E424" s="14">
        <f t="shared" si="335"/>
        <v>0</v>
      </c>
      <c r="F424" s="19">
        <f t="shared" si="312"/>
        <v>400000</v>
      </c>
      <c r="G424" s="19">
        <f t="shared" ref="G424:J424" si="336">G425+G433+G434+G435</f>
        <v>100000</v>
      </c>
      <c r="H424" s="19">
        <f t="shared" si="336"/>
        <v>100000</v>
      </c>
      <c r="I424" s="19">
        <f t="shared" si="336"/>
        <v>100000</v>
      </c>
      <c r="J424" s="19">
        <f t="shared" si="336"/>
        <v>100000</v>
      </c>
      <c r="K424" s="19">
        <f t="shared" si="320"/>
        <v>0</v>
      </c>
      <c r="L424" s="19">
        <f t="shared" ref="L424:O424" si="337">L425+L433+L434+L435</f>
        <v>0</v>
      </c>
      <c r="M424" s="19">
        <f t="shared" si="337"/>
        <v>0</v>
      </c>
      <c r="N424" s="19">
        <f t="shared" si="337"/>
        <v>0</v>
      </c>
      <c r="O424" s="19">
        <f t="shared" si="337"/>
        <v>0</v>
      </c>
      <c r="P424" s="5" t="s">
        <v>159</v>
      </c>
      <c r="Q424" s="5" t="s">
        <v>163</v>
      </c>
      <c r="R424" s="33">
        <f t="shared" si="313"/>
        <v>0</v>
      </c>
      <c r="S424" s="36">
        <f t="shared" si="322"/>
        <v>0</v>
      </c>
    </row>
    <row r="425" spans="1:19" ht="19.5" thickTop="1" thickBot="1" x14ac:dyDescent="0.3">
      <c r="A425" s="3" t="str">
        <f t="shared" si="317"/>
        <v>a</v>
      </c>
      <c r="B425" s="1" t="s">
        <v>1</v>
      </c>
      <c r="C425" s="7" t="s">
        <v>2</v>
      </c>
      <c r="D425" s="15">
        <f t="shared" ref="D425:E425" si="338">D426+D427+D428+D429+D430+D431+D432</f>
        <v>400000</v>
      </c>
      <c r="E425" s="15">
        <f t="shared" si="338"/>
        <v>0</v>
      </c>
      <c r="F425" s="20">
        <f t="shared" si="312"/>
        <v>400000</v>
      </c>
      <c r="G425" s="20">
        <f t="shared" ref="G425:J425" si="339">G426+G427+G428+G429+G430+G431+G432</f>
        <v>100000</v>
      </c>
      <c r="H425" s="20">
        <f t="shared" si="339"/>
        <v>100000</v>
      </c>
      <c r="I425" s="20">
        <f t="shared" si="339"/>
        <v>100000</v>
      </c>
      <c r="J425" s="20">
        <f t="shared" si="339"/>
        <v>100000</v>
      </c>
      <c r="K425" s="20">
        <f t="shared" si="320"/>
        <v>0</v>
      </c>
      <c r="L425" s="20">
        <f t="shared" ref="L425:O425" si="340">L426+L427+L428+L429+L430+L431+L432</f>
        <v>0</v>
      </c>
      <c r="M425" s="20">
        <f t="shared" si="340"/>
        <v>0</v>
      </c>
      <c r="N425" s="20">
        <f t="shared" si="340"/>
        <v>0</v>
      </c>
      <c r="O425" s="20">
        <f t="shared" si="340"/>
        <v>0</v>
      </c>
      <c r="P425" s="5" t="s">
        <v>159</v>
      </c>
      <c r="Q425" s="5" t="s">
        <v>163</v>
      </c>
      <c r="R425" s="33">
        <f t="shared" si="313"/>
        <v>0</v>
      </c>
      <c r="S425" s="36">
        <f t="shared" si="322"/>
        <v>0</v>
      </c>
    </row>
    <row r="426" spans="1:19" ht="19.5" hidden="1" thickTop="1" thickBot="1" x14ac:dyDescent="0.3">
      <c r="A426" s="3" t="str">
        <f t="shared" si="317"/>
        <v>b</v>
      </c>
      <c r="B426" s="1" t="s">
        <v>1</v>
      </c>
      <c r="C426" s="7" t="s">
        <v>3</v>
      </c>
      <c r="D426" s="16">
        <v>0</v>
      </c>
      <c r="E426" s="16">
        <v>0</v>
      </c>
      <c r="F426" s="22">
        <f t="shared" si="312"/>
        <v>0</v>
      </c>
      <c r="G426" s="22"/>
      <c r="H426" s="22"/>
      <c r="I426" s="21"/>
      <c r="J426" s="22"/>
      <c r="K426" s="22">
        <f t="shared" si="320"/>
        <v>0</v>
      </c>
      <c r="L426" s="22"/>
      <c r="M426" s="22"/>
      <c r="N426" s="21"/>
      <c r="O426" s="22"/>
      <c r="Q426" s="5" t="s">
        <v>163</v>
      </c>
      <c r="R426" s="33">
        <f t="shared" si="313"/>
        <v>0</v>
      </c>
      <c r="S426" s="36">
        <f t="shared" si="322"/>
        <v>0</v>
      </c>
    </row>
    <row r="427" spans="1:19" ht="19.5" hidden="1" thickTop="1" thickBot="1" x14ac:dyDescent="0.3">
      <c r="A427" s="3" t="str">
        <f t="shared" si="317"/>
        <v>b</v>
      </c>
      <c r="B427" s="1" t="s">
        <v>1</v>
      </c>
      <c r="C427" s="7" t="s">
        <v>4</v>
      </c>
      <c r="D427" s="16">
        <v>0</v>
      </c>
      <c r="E427" s="16">
        <v>0</v>
      </c>
      <c r="F427" s="22">
        <f t="shared" si="312"/>
        <v>0</v>
      </c>
      <c r="G427" s="22"/>
      <c r="H427" s="22"/>
      <c r="I427" s="21"/>
      <c r="J427" s="22"/>
      <c r="K427" s="22">
        <f t="shared" si="320"/>
        <v>0</v>
      </c>
      <c r="L427" s="22"/>
      <c r="M427" s="22"/>
      <c r="N427" s="21"/>
      <c r="O427" s="22"/>
      <c r="Q427" s="5" t="s">
        <v>163</v>
      </c>
      <c r="R427" s="33">
        <f t="shared" si="313"/>
        <v>0</v>
      </c>
      <c r="S427" s="36">
        <f t="shared" si="322"/>
        <v>0</v>
      </c>
    </row>
    <row r="428" spans="1:19" ht="19.5" hidden="1" thickTop="1" thickBot="1" x14ac:dyDescent="0.3">
      <c r="A428" s="3" t="str">
        <f t="shared" si="317"/>
        <v>b</v>
      </c>
      <c r="B428" s="1" t="s">
        <v>1</v>
      </c>
      <c r="C428" s="7" t="s">
        <v>5</v>
      </c>
      <c r="D428" s="16">
        <v>0</v>
      </c>
      <c r="E428" s="16">
        <v>0</v>
      </c>
      <c r="F428" s="22">
        <f t="shared" si="312"/>
        <v>0</v>
      </c>
      <c r="G428" s="22"/>
      <c r="H428" s="22"/>
      <c r="I428" s="21"/>
      <c r="J428" s="22"/>
      <c r="K428" s="22">
        <f t="shared" si="320"/>
        <v>0</v>
      </c>
      <c r="L428" s="22"/>
      <c r="M428" s="22"/>
      <c r="N428" s="21"/>
      <c r="O428" s="22"/>
      <c r="Q428" s="5" t="s">
        <v>163</v>
      </c>
      <c r="R428" s="33">
        <f t="shared" si="313"/>
        <v>0</v>
      </c>
      <c r="S428" s="36">
        <f t="shared" si="322"/>
        <v>0</v>
      </c>
    </row>
    <row r="429" spans="1:19" ht="19.5" hidden="1" thickTop="1" thickBot="1" x14ac:dyDescent="0.3">
      <c r="A429" s="3" t="str">
        <f t="shared" si="317"/>
        <v>b</v>
      </c>
      <c r="B429" s="1" t="s">
        <v>1</v>
      </c>
      <c r="C429" s="7" t="s">
        <v>6</v>
      </c>
      <c r="D429" s="16">
        <v>0</v>
      </c>
      <c r="E429" s="16">
        <v>0</v>
      </c>
      <c r="F429" s="22">
        <f t="shared" si="312"/>
        <v>0</v>
      </c>
      <c r="G429" s="22"/>
      <c r="H429" s="22"/>
      <c r="I429" s="21"/>
      <c r="J429" s="22"/>
      <c r="K429" s="22">
        <f t="shared" si="320"/>
        <v>0</v>
      </c>
      <c r="L429" s="22"/>
      <c r="M429" s="22"/>
      <c r="N429" s="21"/>
      <c r="O429" s="22"/>
      <c r="Q429" s="5" t="s">
        <v>163</v>
      </c>
      <c r="R429" s="33">
        <f t="shared" si="313"/>
        <v>0</v>
      </c>
      <c r="S429" s="36">
        <f t="shared" si="322"/>
        <v>0</v>
      </c>
    </row>
    <row r="430" spans="1:19" ht="19.5" hidden="1" thickTop="1" thickBot="1" x14ac:dyDescent="0.3">
      <c r="A430" s="3" t="str">
        <f t="shared" si="317"/>
        <v>b</v>
      </c>
      <c r="B430" s="1" t="s">
        <v>1</v>
      </c>
      <c r="C430" s="7" t="s">
        <v>7</v>
      </c>
      <c r="D430" s="16">
        <v>0</v>
      </c>
      <c r="E430" s="16">
        <v>0</v>
      </c>
      <c r="F430" s="22">
        <f t="shared" si="312"/>
        <v>0</v>
      </c>
      <c r="G430" s="22"/>
      <c r="H430" s="22"/>
      <c r="I430" s="21"/>
      <c r="J430" s="22"/>
      <c r="K430" s="22">
        <f t="shared" si="320"/>
        <v>0</v>
      </c>
      <c r="L430" s="22"/>
      <c r="M430" s="22"/>
      <c r="N430" s="21"/>
      <c r="O430" s="22"/>
      <c r="Q430" s="5" t="s">
        <v>163</v>
      </c>
      <c r="R430" s="33">
        <f t="shared" si="313"/>
        <v>0</v>
      </c>
      <c r="S430" s="36">
        <f t="shared" si="322"/>
        <v>0</v>
      </c>
    </row>
    <row r="431" spans="1:19" ht="19.5" thickTop="1" thickBot="1" x14ac:dyDescent="0.3">
      <c r="A431" s="3" t="str">
        <f t="shared" si="317"/>
        <v>a</v>
      </c>
      <c r="B431" s="1" t="s">
        <v>1</v>
      </c>
      <c r="C431" s="7" t="s">
        <v>8</v>
      </c>
      <c r="D431" s="16">
        <v>400000</v>
      </c>
      <c r="E431" s="16">
        <v>0</v>
      </c>
      <c r="F431" s="22">
        <f t="shared" si="312"/>
        <v>400000</v>
      </c>
      <c r="G431" s="22">
        <v>100000</v>
      </c>
      <c r="H431" s="22">
        <v>100000</v>
      </c>
      <c r="I431" s="22">
        <v>100000</v>
      </c>
      <c r="J431" s="22">
        <v>100000</v>
      </c>
      <c r="K431" s="22">
        <f t="shared" si="320"/>
        <v>0</v>
      </c>
      <c r="L431" s="22"/>
      <c r="M431" s="22"/>
      <c r="N431" s="22"/>
      <c r="O431" s="22"/>
      <c r="Q431" s="5" t="s">
        <v>163</v>
      </c>
      <c r="R431" s="33">
        <f t="shared" si="313"/>
        <v>0</v>
      </c>
      <c r="S431" s="36">
        <f t="shared" si="322"/>
        <v>0</v>
      </c>
    </row>
    <row r="432" spans="1:19" ht="19.5" hidden="1" thickTop="1" thickBot="1" x14ac:dyDescent="0.3">
      <c r="A432" s="3" t="str">
        <f t="shared" si="317"/>
        <v>b</v>
      </c>
      <c r="B432" s="1" t="s">
        <v>1</v>
      </c>
      <c r="C432" s="7" t="s">
        <v>9</v>
      </c>
      <c r="D432" s="16">
        <v>0</v>
      </c>
      <c r="E432" s="16">
        <v>0</v>
      </c>
      <c r="F432" s="22">
        <f t="shared" si="312"/>
        <v>0</v>
      </c>
      <c r="G432" s="22"/>
      <c r="H432" s="22"/>
      <c r="I432" s="21"/>
      <c r="J432" s="22"/>
      <c r="K432" s="22">
        <f t="shared" si="320"/>
        <v>0</v>
      </c>
      <c r="L432" s="22"/>
      <c r="M432" s="22"/>
      <c r="N432" s="21"/>
      <c r="O432" s="22"/>
      <c r="Q432" s="5" t="s">
        <v>163</v>
      </c>
      <c r="R432" s="33">
        <f t="shared" si="313"/>
        <v>0</v>
      </c>
      <c r="S432" s="36">
        <f t="shared" si="322"/>
        <v>0</v>
      </c>
    </row>
    <row r="433" spans="1:19" ht="19.5" hidden="1" thickTop="1" thickBot="1" x14ac:dyDescent="0.3">
      <c r="A433" s="3" t="str">
        <f t="shared" si="317"/>
        <v>b</v>
      </c>
      <c r="B433" s="1" t="s">
        <v>1</v>
      </c>
      <c r="C433" s="7" t="s">
        <v>10</v>
      </c>
      <c r="D433" s="16">
        <v>0</v>
      </c>
      <c r="E433" s="16">
        <v>0</v>
      </c>
      <c r="F433" s="22">
        <f t="shared" si="312"/>
        <v>0</v>
      </c>
      <c r="G433" s="22"/>
      <c r="H433" s="22"/>
      <c r="I433" s="21"/>
      <c r="J433" s="22"/>
      <c r="K433" s="22">
        <f t="shared" si="320"/>
        <v>0</v>
      </c>
      <c r="L433" s="22"/>
      <c r="M433" s="22"/>
      <c r="N433" s="21"/>
      <c r="O433" s="22"/>
      <c r="Q433" s="5" t="s">
        <v>163</v>
      </c>
      <c r="R433" s="33">
        <f t="shared" si="313"/>
        <v>0</v>
      </c>
      <c r="S433" s="36">
        <f t="shared" si="322"/>
        <v>0</v>
      </c>
    </row>
    <row r="434" spans="1:19" ht="19.5" hidden="1" thickTop="1" thickBot="1" x14ac:dyDescent="0.3">
      <c r="A434" s="3" t="str">
        <f t="shared" si="317"/>
        <v>b</v>
      </c>
      <c r="B434" s="1" t="s">
        <v>1</v>
      </c>
      <c r="C434" s="7" t="s">
        <v>11</v>
      </c>
      <c r="D434" s="16">
        <v>0</v>
      </c>
      <c r="E434" s="16">
        <v>0</v>
      </c>
      <c r="F434" s="22">
        <f t="shared" si="312"/>
        <v>0</v>
      </c>
      <c r="G434" s="22"/>
      <c r="H434" s="22"/>
      <c r="I434" s="21"/>
      <c r="J434" s="22"/>
      <c r="K434" s="22">
        <f t="shared" si="320"/>
        <v>0</v>
      </c>
      <c r="L434" s="22"/>
      <c r="M434" s="22"/>
      <c r="N434" s="21"/>
      <c r="O434" s="22"/>
      <c r="Q434" s="5" t="s">
        <v>163</v>
      </c>
      <c r="R434" s="33">
        <f t="shared" si="313"/>
        <v>0</v>
      </c>
      <c r="S434" s="36">
        <f t="shared" si="322"/>
        <v>0</v>
      </c>
    </row>
    <row r="435" spans="1:19" ht="19.5" hidden="1" thickTop="1" thickBot="1" x14ac:dyDescent="0.3">
      <c r="A435" s="3" t="str">
        <f t="shared" si="317"/>
        <v>b</v>
      </c>
      <c r="B435" s="1" t="s">
        <v>1</v>
      </c>
      <c r="C435" s="7" t="s">
        <v>12</v>
      </c>
      <c r="D435" s="16">
        <v>0</v>
      </c>
      <c r="E435" s="16">
        <v>0</v>
      </c>
      <c r="F435" s="22">
        <f t="shared" si="312"/>
        <v>0</v>
      </c>
      <c r="G435" s="22"/>
      <c r="H435" s="22"/>
      <c r="I435" s="21"/>
      <c r="J435" s="22"/>
      <c r="K435" s="22">
        <f t="shared" si="320"/>
        <v>0</v>
      </c>
      <c r="L435" s="22"/>
      <c r="M435" s="22"/>
      <c r="N435" s="21"/>
      <c r="O435" s="22"/>
      <c r="Q435" s="5" t="s">
        <v>163</v>
      </c>
      <c r="R435" s="33">
        <f t="shared" si="313"/>
        <v>0</v>
      </c>
      <c r="S435" s="36">
        <f t="shared" si="322"/>
        <v>0</v>
      </c>
    </row>
    <row r="436" spans="1:19" ht="31.5" thickTop="1" thickBot="1" x14ac:dyDescent="0.3">
      <c r="A436" s="3" t="str">
        <f t="shared" si="317"/>
        <v>a</v>
      </c>
      <c r="B436" s="8" t="s">
        <v>76</v>
      </c>
      <c r="C436" s="9" t="s">
        <v>197</v>
      </c>
      <c r="D436" s="14">
        <f t="shared" ref="D436:E436" si="341">D437+D445+D446+D447</f>
        <v>5500000</v>
      </c>
      <c r="E436" s="14">
        <f t="shared" si="341"/>
        <v>0</v>
      </c>
      <c r="F436" s="19">
        <f t="shared" si="312"/>
        <v>5500000</v>
      </c>
      <c r="G436" s="19">
        <f t="shared" ref="G436:J436" si="342">G437+G445+G446+G447</f>
        <v>1605600</v>
      </c>
      <c r="H436" s="19">
        <f t="shared" si="342"/>
        <v>1633600</v>
      </c>
      <c r="I436" s="19">
        <f t="shared" si="342"/>
        <v>1658000</v>
      </c>
      <c r="J436" s="19">
        <f t="shared" si="342"/>
        <v>602800</v>
      </c>
      <c r="K436" s="19">
        <f t="shared" si="320"/>
        <v>0</v>
      </c>
      <c r="L436" s="19">
        <f t="shared" ref="L436:O436" si="343">L437+L445+L446+L447</f>
        <v>0</v>
      </c>
      <c r="M436" s="19">
        <f t="shared" si="343"/>
        <v>0</v>
      </c>
      <c r="N436" s="19">
        <f t="shared" si="343"/>
        <v>0</v>
      </c>
      <c r="O436" s="19">
        <f t="shared" si="343"/>
        <v>0</v>
      </c>
      <c r="P436" s="5" t="s">
        <v>159</v>
      </c>
      <c r="Q436" s="5" t="s">
        <v>163</v>
      </c>
      <c r="R436" s="33">
        <f t="shared" si="313"/>
        <v>0</v>
      </c>
      <c r="S436" s="36">
        <f t="shared" si="322"/>
        <v>0</v>
      </c>
    </row>
    <row r="437" spans="1:19" ht="19.5" thickTop="1" thickBot="1" x14ac:dyDescent="0.3">
      <c r="A437" s="3" t="str">
        <f t="shared" si="317"/>
        <v>a</v>
      </c>
      <c r="B437" s="1" t="s">
        <v>1</v>
      </c>
      <c r="C437" s="7" t="s">
        <v>2</v>
      </c>
      <c r="D437" s="15">
        <f t="shared" ref="D437:E437" si="344">D438+D439+D440+D441+D442+D443+D444</f>
        <v>5500000</v>
      </c>
      <c r="E437" s="15">
        <f t="shared" si="344"/>
        <v>0</v>
      </c>
      <c r="F437" s="20">
        <f t="shared" si="312"/>
        <v>5500000</v>
      </c>
      <c r="G437" s="20">
        <f t="shared" ref="G437:J437" si="345">G438+G439+G440+G441+G442+G443+G444</f>
        <v>1605600</v>
      </c>
      <c r="H437" s="20">
        <f t="shared" si="345"/>
        <v>1633600</v>
      </c>
      <c r="I437" s="20">
        <f t="shared" si="345"/>
        <v>1658000</v>
      </c>
      <c r="J437" s="20">
        <f t="shared" si="345"/>
        <v>602800</v>
      </c>
      <c r="K437" s="20">
        <f t="shared" si="320"/>
        <v>0</v>
      </c>
      <c r="L437" s="20">
        <f t="shared" ref="L437:O437" si="346">L438+L439+L440+L441+L442+L443+L444</f>
        <v>0</v>
      </c>
      <c r="M437" s="20">
        <f t="shared" si="346"/>
        <v>0</v>
      </c>
      <c r="N437" s="20">
        <f t="shared" si="346"/>
        <v>0</v>
      </c>
      <c r="O437" s="20">
        <f t="shared" si="346"/>
        <v>0</v>
      </c>
      <c r="P437" s="5" t="s">
        <v>159</v>
      </c>
      <c r="Q437" s="5" t="s">
        <v>163</v>
      </c>
      <c r="R437" s="33">
        <f t="shared" si="313"/>
        <v>0</v>
      </c>
      <c r="S437" s="36">
        <f t="shared" si="322"/>
        <v>0</v>
      </c>
    </row>
    <row r="438" spans="1:19" ht="19.5" hidden="1" thickTop="1" thickBot="1" x14ac:dyDescent="0.3">
      <c r="A438" s="3" t="str">
        <f t="shared" si="317"/>
        <v>b</v>
      </c>
      <c r="B438" s="1" t="s">
        <v>1</v>
      </c>
      <c r="C438" s="7" t="s">
        <v>3</v>
      </c>
      <c r="D438" s="16">
        <v>0</v>
      </c>
      <c r="E438" s="16">
        <v>0</v>
      </c>
      <c r="F438" s="22">
        <f t="shared" si="312"/>
        <v>0</v>
      </c>
      <c r="G438" s="22"/>
      <c r="H438" s="22"/>
      <c r="I438" s="21"/>
      <c r="J438" s="22"/>
      <c r="K438" s="22">
        <f t="shared" si="320"/>
        <v>0</v>
      </c>
      <c r="L438" s="22"/>
      <c r="M438" s="22"/>
      <c r="N438" s="21"/>
      <c r="O438" s="22"/>
      <c r="Q438" s="5" t="s">
        <v>163</v>
      </c>
      <c r="R438" s="33">
        <f t="shared" si="313"/>
        <v>0</v>
      </c>
      <c r="S438" s="36">
        <f t="shared" si="322"/>
        <v>0</v>
      </c>
    </row>
    <row r="439" spans="1:19" ht="19.5" hidden="1" thickTop="1" thickBot="1" x14ac:dyDescent="0.3">
      <c r="A439" s="3" t="str">
        <f t="shared" si="317"/>
        <v>b</v>
      </c>
      <c r="B439" s="1" t="s">
        <v>1</v>
      </c>
      <c r="C439" s="7" t="s">
        <v>4</v>
      </c>
      <c r="D439" s="16">
        <v>0</v>
      </c>
      <c r="E439" s="16">
        <v>0</v>
      </c>
      <c r="F439" s="22">
        <f t="shared" si="312"/>
        <v>0</v>
      </c>
      <c r="G439" s="22"/>
      <c r="H439" s="22"/>
      <c r="I439" s="21"/>
      <c r="J439" s="22"/>
      <c r="K439" s="22">
        <f t="shared" si="320"/>
        <v>0</v>
      </c>
      <c r="L439" s="22"/>
      <c r="M439" s="22"/>
      <c r="N439" s="21"/>
      <c r="O439" s="22"/>
      <c r="Q439" s="5" t="s">
        <v>163</v>
      </c>
      <c r="R439" s="33">
        <f t="shared" si="313"/>
        <v>0</v>
      </c>
      <c r="S439" s="36">
        <f t="shared" si="322"/>
        <v>0</v>
      </c>
    </row>
    <row r="440" spans="1:19" ht="19.5" hidden="1" thickTop="1" thickBot="1" x14ac:dyDescent="0.3">
      <c r="A440" s="3" t="str">
        <f t="shared" si="317"/>
        <v>b</v>
      </c>
      <c r="B440" s="1" t="s">
        <v>1</v>
      </c>
      <c r="C440" s="7" t="s">
        <v>5</v>
      </c>
      <c r="D440" s="16">
        <v>0</v>
      </c>
      <c r="E440" s="16">
        <v>0</v>
      </c>
      <c r="F440" s="22">
        <f t="shared" si="312"/>
        <v>0</v>
      </c>
      <c r="G440" s="22"/>
      <c r="H440" s="22"/>
      <c r="I440" s="21"/>
      <c r="J440" s="22"/>
      <c r="K440" s="22">
        <f t="shared" si="320"/>
        <v>0</v>
      </c>
      <c r="L440" s="22"/>
      <c r="M440" s="22"/>
      <c r="N440" s="21"/>
      <c r="O440" s="22"/>
      <c r="Q440" s="5" t="s">
        <v>163</v>
      </c>
      <c r="R440" s="33">
        <f t="shared" si="313"/>
        <v>0</v>
      </c>
      <c r="S440" s="36">
        <f t="shared" si="322"/>
        <v>0</v>
      </c>
    </row>
    <row r="441" spans="1:19" ht="19.5" hidden="1" thickTop="1" thickBot="1" x14ac:dyDescent="0.3">
      <c r="A441" s="3" t="str">
        <f t="shared" si="317"/>
        <v>b</v>
      </c>
      <c r="B441" s="1" t="s">
        <v>1</v>
      </c>
      <c r="C441" s="7" t="s">
        <v>6</v>
      </c>
      <c r="D441" s="16">
        <v>0</v>
      </c>
      <c r="E441" s="16">
        <v>0</v>
      </c>
      <c r="F441" s="22">
        <f t="shared" si="312"/>
        <v>0</v>
      </c>
      <c r="G441" s="22"/>
      <c r="H441" s="22"/>
      <c r="I441" s="21"/>
      <c r="J441" s="22"/>
      <c r="K441" s="22">
        <f t="shared" si="320"/>
        <v>0</v>
      </c>
      <c r="L441" s="22"/>
      <c r="M441" s="22"/>
      <c r="N441" s="21"/>
      <c r="O441" s="22"/>
      <c r="Q441" s="5" t="s">
        <v>163</v>
      </c>
      <c r="R441" s="33">
        <f t="shared" si="313"/>
        <v>0</v>
      </c>
      <c r="S441" s="36">
        <f t="shared" si="322"/>
        <v>0</v>
      </c>
    </row>
    <row r="442" spans="1:19" ht="19.5" hidden="1" thickTop="1" thickBot="1" x14ac:dyDescent="0.3">
      <c r="A442" s="3" t="str">
        <f t="shared" si="317"/>
        <v>b</v>
      </c>
      <c r="B442" s="1" t="s">
        <v>1</v>
      </c>
      <c r="C442" s="7" t="s">
        <v>7</v>
      </c>
      <c r="D442" s="16">
        <v>0</v>
      </c>
      <c r="E442" s="16">
        <v>0</v>
      </c>
      <c r="F442" s="22">
        <f t="shared" si="312"/>
        <v>0</v>
      </c>
      <c r="G442" s="22"/>
      <c r="H442" s="22"/>
      <c r="I442" s="21"/>
      <c r="J442" s="22"/>
      <c r="K442" s="22">
        <f t="shared" si="320"/>
        <v>0</v>
      </c>
      <c r="L442" s="22"/>
      <c r="M442" s="22"/>
      <c r="N442" s="21"/>
      <c r="O442" s="22"/>
      <c r="Q442" s="5" t="s">
        <v>163</v>
      </c>
      <c r="R442" s="33">
        <f t="shared" si="313"/>
        <v>0</v>
      </c>
      <c r="S442" s="36">
        <f t="shared" si="322"/>
        <v>0</v>
      </c>
    </row>
    <row r="443" spans="1:19" ht="19.5" thickTop="1" thickBot="1" x14ac:dyDescent="0.3">
      <c r="A443" s="3" t="str">
        <f t="shared" si="317"/>
        <v>a</v>
      </c>
      <c r="B443" s="1" t="s">
        <v>1</v>
      </c>
      <c r="C443" s="7" t="s">
        <v>8</v>
      </c>
      <c r="D443" s="16">
        <v>5500000</v>
      </c>
      <c r="E443" s="16">
        <v>0</v>
      </c>
      <c r="F443" s="22">
        <f t="shared" si="312"/>
        <v>5500000</v>
      </c>
      <c r="G443" s="43">
        <v>1605600</v>
      </c>
      <c r="H443" s="43">
        <v>1633600</v>
      </c>
      <c r="I443" s="45">
        <v>1658000</v>
      </c>
      <c r="J443" s="43">
        <v>602800</v>
      </c>
      <c r="K443" s="22">
        <f t="shared" si="320"/>
        <v>0</v>
      </c>
      <c r="L443" s="22"/>
      <c r="M443" s="22"/>
      <c r="N443" s="21"/>
      <c r="O443" s="22"/>
      <c r="Q443" s="5" t="s">
        <v>163</v>
      </c>
      <c r="R443" s="33">
        <f t="shared" si="313"/>
        <v>0</v>
      </c>
      <c r="S443" s="36">
        <f t="shared" si="322"/>
        <v>0</v>
      </c>
    </row>
    <row r="444" spans="1:19" ht="19.5" hidden="1" thickTop="1" thickBot="1" x14ac:dyDescent="0.3">
      <c r="A444" s="3" t="str">
        <f t="shared" si="317"/>
        <v>b</v>
      </c>
      <c r="B444" s="1" t="s">
        <v>1</v>
      </c>
      <c r="C444" s="7" t="s">
        <v>9</v>
      </c>
      <c r="D444" s="16">
        <v>0</v>
      </c>
      <c r="E444" s="16">
        <v>0</v>
      </c>
      <c r="F444" s="22">
        <f t="shared" si="312"/>
        <v>0</v>
      </c>
      <c r="G444" s="22"/>
      <c r="H444" s="22"/>
      <c r="I444" s="21"/>
      <c r="J444" s="22"/>
      <c r="K444" s="22">
        <f t="shared" si="320"/>
        <v>0</v>
      </c>
      <c r="L444" s="22"/>
      <c r="M444" s="22"/>
      <c r="N444" s="21"/>
      <c r="O444" s="22"/>
      <c r="Q444" s="5" t="s">
        <v>163</v>
      </c>
      <c r="R444" s="33">
        <f t="shared" si="313"/>
        <v>0</v>
      </c>
      <c r="S444" s="36">
        <f t="shared" si="322"/>
        <v>0</v>
      </c>
    </row>
    <row r="445" spans="1:19" ht="19.5" hidden="1" thickTop="1" thickBot="1" x14ac:dyDescent="0.3">
      <c r="A445" s="3" t="str">
        <f t="shared" si="317"/>
        <v>b</v>
      </c>
      <c r="B445" s="1" t="s">
        <v>1</v>
      </c>
      <c r="C445" s="7" t="s">
        <v>10</v>
      </c>
      <c r="D445" s="16">
        <v>0</v>
      </c>
      <c r="E445" s="16">
        <v>0</v>
      </c>
      <c r="F445" s="22">
        <f t="shared" si="312"/>
        <v>0</v>
      </c>
      <c r="G445" s="22"/>
      <c r="H445" s="22"/>
      <c r="I445" s="21"/>
      <c r="J445" s="22"/>
      <c r="K445" s="22">
        <f t="shared" si="320"/>
        <v>0</v>
      </c>
      <c r="L445" s="22"/>
      <c r="M445" s="22"/>
      <c r="N445" s="21"/>
      <c r="O445" s="22"/>
      <c r="Q445" s="5" t="s">
        <v>163</v>
      </c>
      <c r="R445" s="33">
        <f t="shared" si="313"/>
        <v>0</v>
      </c>
      <c r="S445" s="36">
        <f t="shared" si="322"/>
        <v>0</v>
      </c>
    </row>
    <row r="446" spans="1:19" ht="19.5" hidden="1" thickTop="1" thickBot="1" x14ac:dyDescent="0.3">
      <c r="A446" s="3" t="str">
        <f t="shared" si="317"/>
        <v>b</v>
      </c>
      <c r="B446" s="1" t="s">
        <v>1</v>
      </c>
      <c r="C446" s="7" t="s">
        <v>11</v>
      </c>
      <c r="D446" s="16">
        <v>0</v>
      </c>
      <c r="E446" s="16">
        <v>0</v>
      </c>
      <c r="F446" s="22">
        <f t="shared" si="312"/>
        <v>0</v>
      </c>
      <c r="G446" s="22"/>
      <c r="H446" s="22"/>
      <c r="I446" s="21"/>
      <c r="J446" s="22"/>
      <c r="K446" s="22">
        <f t="shared" si="320"/>
        <v>0</v>
      </c>
      <c r="L446" s="22"/>
      <c r="M446" s="22"/>
      <c r="N446" s="21"/>
      <c r="O446" s="22"/>
      <c r="Q446" s="5" t="s">
        <v>163</v>
      </c>
      <c r="R446" s="33">
        <f t="shared" si="313"/>
        <v>0</v>
      </c>
      <c r="S446" s="36">
        <f t="shared" si="322"/>
        <v>0</v>
      </c>
    </row>
    <row r="447" spans="1:19" ht="19.5" hidden="1" thickTop="1" thickBot="1" x14ac:dyDescent="0.3">
      <c r="A447" s="3" t="str">
        <f t="shared" si="317"/>
        <v>b</v>
      </c>
      <c r="B447" s="1" t="s">
        <v>1</v>
      </c>
      <c r="C447" s="7" t="s">
        <v>12</v>
      </c>
      <c r="D447" s="16">
        <v>0</v>
      </c>
      <c r="E447" s="16">
        <v>0</v>
      </c>
      <c r="F447" s="22">
        <f t="shared" si="312"/>
        <v>0</v>
      </c>
      <c r="G447" s="22"/>
      <c r="H447" s="22"/>
      <c r="I447" s="21"/>
      <c r="J447" s="22"/>
      <c r="K447" s="22">
        <f t="shared" si="320"/>
        <v>0</v>
      </c>
      <c r="L447" s="22"/>
      <c r="M447" s="22"/>
      <c r="N447" s="21"/>
      <c r="O447" s="22"/>
      <c r="Q447" s="5" t="s">
        <v>163</v>
      </c>
      <c r="R447" s="33">
        <f t="shared" si="313"/>
        <v>0</v>
      </c>
      <c r="S447" s="36">
        <f t="shared" si="322"/>
        <v>0</v>
      </c>
    </row>
    <row r="448" spans="1:19" ht="31.5" thickTop="1" thickBot="1" x14ac:dyDescent="0.3">
      <c r="A448" s="3" t="str">
        <f t="shared" si="317"/>
        <v>a</v>
      </c>
      <c r="B448" s="8" t="s">
        <v>77</v>
      </c>
      <c r="C448" s="9" t="s">
        <v>198</v>
      </c>
      <c r="D448" s="14">
        <f t="shared" ref="D448:E448" si="347">D449+D457+D458+D459</f>
        <v>2600000</v>
      </c>
      <c r="E448" s="14">
        <f t="shared" si="347"/>
        <v>0</v>
      </c>
      <c r="F448" s="19">
        <f t="shared" ref="F448:F535" si="348">G448+H448+I448+J448</f>
        <v>2600000</v>
      </c>
      <c r="G448" s="19">
        <f t="shared" ref="G448:J448" si="349">G449+G457+G458+G459</f>
        <v>650000</v>
      </c>
      <c r="H448" s="19">
        <f t="shared" si="349"/>
        <v>650000</v>
      </c>
      <c r="I448" s="19">
        <f t="shared" si="349"/>
        <v>650000</v>
      </c>
      <c r="J448" s="19">
        <f t="shared" si="349"/>
        <v>650000</v>
      </c>
      <c r="K448" s="19">
        <f t="shared" si="320"/>
        <v>0</v>
      </c>
      <c r="L448" s="19">
        <f t="shared" ref="L448:O448" si="350">L449+L457+L458+L459</f>
        <v>0</v>
      </c>
      <c r="M448" s="19">
        <f t="shared" si="350"/>
        <v>0</v>
      </c>
      <c r="N448" s="19">
        <f t="shared" si="350"/>
        <v>0</v>
      </c>
      <c r="O448" s="19">
        <f t="shared" si="350"/>
        <v>0</v>
      </c>
      <c r="P448" s="5" t="s">
        <v>159</v>
      </c>
      <c r="Q448" s="5" t="s">
        <v>163</v>
      </c>
      <c r="R448" s="33">
        <f t="shared" ref="R448:R535" si="351">D448-F448</f>
        <v>0</v>
      </c>
      <c r="S448" s="36">
        <f t="shared" si="322"/>
        <v>0</v>
      </c>
    </row>
    <row r="449" spans="1:19" ht="19.5" thickTop="1" thickBot="1" x14ac:dyDescent="0.3">
      <c r="A449" s="3" t="str">
        <f t="shared" si="317"/>
        <v>a</v>
      </c>
      <c r="B449" s="1" t="s">
        <v>1</v>
      </c>
      <c r="C449" s="7" t="s">
        <v>2</v>
      </c>
      <c r="D449" s="15">
        <f t="shared" ref="D449:E449" si="352">D450+D451+D452+D453+D454+D455+D456</f>
        <v>2600000</v>
      </c>
      <c r="E449" s="15">
        <f t="shared" si="352"/>
        <v>0</v>
      </c>
      <c r="F449" s="20">
        <f t="shared" si="348"/>
        <v>2600000</v>
      </c>
      <c r="G449" s="20">
        <f t="shared" ref="G449:J449" si="353">G450+G451+G452+G453+G454+G455+G456</f>
        <v>650000</v>
      </c>
      <c r="H449" s="20">
        <f t="shared" si="353"/>
        <v>650000</v>
      </c>
      <c r="I449" s="20">
        <f t="shared" si="353"/>
        <v>650000</v>
      </c>
      <c r="J449" s="20">
        <f t="shared" si="353"/>
        <v>650000</v>
      </c>
      <c r="K449" s="20">
        <f t="shared" si="320"/>
        <v>0</v>
      </c>
      <c r="L449" s="20">
        <f t="shared" ref="L449:O449" si="354">L450+L451+L452+L453+L454+L455+L456</f>
        <v>0</v>
      </c>
      <c r="M449" s="20">
        <f t="shared" si="354"/>
        <v>0</v>
      </c>
      <c r="N449" s="20">
        <f t="shared" si="354"/>
        <v>0</v>
      </c>
      <c r="O449" s="20">
        <f t="shared" si="354"/>
        <v>0</v>
      </c>
      <c r="P449" s="5" t="s">
        <v>159</v>
      </c>
      <c r="Q449" s="5" t="s">
        <v>163</v>
      </c>
      <c r="R449" s="33">
        <f t="shared" si="351"/>
        <v>0</v>
      </c>
      <c r="S449" s="36">
        <f t="shared" si="322"/>
        <v>0</v>
      </c>
    </row>
    <row r="450" spans="1:19" ht="19.5" hidden="1" thickTop="1" thickBot="1" x14ac:dyDescent="0.3">
      <c r="A450" s="3" t="str">
        <f t="shared" si="317"/>
        <v>b</v>
      </c>
      <c r="B450" s="1" t="s">
        <v>1</v>
      </c>
      <c r="C450" s="7" t="s">
        <v>3</v>
      </c>
      <c r="D450" s="16">
        <v>0</v>
      </c>
      <c r="E450" s="16">
        <v>0</v>
      </c>
      <c r="F450" s="22">
        <f t="shared" si="348"/>
        <v>0</v>
      </c>
      <c r="G450" s="22"/>
      <c r="H450" s="22"/>
      <c r="I450" s="21"/>
      <c r="J450" s="22"/>
      <c r="K450" s="22">
        <f t="shared" si="320"/>
        <v>0</v>
      </c>
      <c r="L450" s="22"/>
      <c r="M450" s="22"/>
      <c r="N450" s="21"/>
      <c r="O450" s="22"/>
      <c r="Q450" s="5" t="s">
        <v>163</v>
      </c>
      <c r="R450" s="33">
        <f t="shared" si="351"/>
        <v>0</v>
      </c>
      <c r="S450" s="36">
        <f t="shared" si="322"/>
        <v>0</v>
      </c>
    </row>
    <row r="451" spans="1:19" ht="19.5" hidden="1" thickTop="1" thickBot="1" x14ac:dyDescent="0.3">
      <c r="A451" s="3" t="str">
        <f t="shared" si="317"/>
        <v>b</v>
      </c>
      <c r="B451" s="1" t="s">
        <v>1</v>
      </c>
      <c r="C451" s="7" t="s">
        <v>4</v>
      </c>
      <c r="D451" s="16">
        <v>0</v>
      </c>
      <c r="E451" s="16">
        <v>0</v>
      </c>
      <c r="F451" s="22">
        <f t="shared" si="348"/>
        <v>0</v>
      </c>
      <c r="G451" s="22"/>
      <c r="H451" s="22"/>
      <c r="I451" s="21"/>
      <c r="J451" s="22"/>
      <c r="K451" s="22">
        <f t="shared" si="320"/>
        <v>0</v>
      </c>
      <c r="L451" s="22"/>
      <c r="M451" s="22"/>
      <c r="N451" s="21"/>
      <c r="O451" s="22"/>
      <c r="Q451" s="5" t="s">
        <v>163</v>
      </c>
      <c r="R451" s="33">
        <f t="shared" si="351"/>
        <v>0</v>
      </c>
      <c r="S451" s="36">
        <f t="shared" si="322"/>
        <v>0</v>
      </c>
    </row>
    <row r="452" spans="1:19" ht="19.5" hidden="1" thickTop="1" thickBot="1" x14ac:dyDescent="0.3">
      <c r="A452" s="3" t="str">
        <f t="shared" si="317"/>
        <v>b</v>
      </c>
      <c r="B452" s="1" t="s">
        <v>1</v>
      </c>
      <c r="C452" s="7" t="s">
        <v>5</v>
      </c>
      <c r="D452" s="16">
        <v>0</v>
      </c>
      <c r="E452" s="16">
        <v>0</v>
      </c>
      <c r="F452" s="22">
        <f t="shared" si="348"/>
        <v>0</v>
      </c>
      <c r="G452" s="22"/>
      <c r="H452" s="22"/>
      <c r="I452" s="21"/>
      <c r="J452" s="22"/>
      <c r="K452" s="22">
        <f t="shared" si="320"/>
        <v>0</v>
      </c>
      <c r="L452" s="22"/>
      <c r="M452" s="22"/>
      <c r="N452" s="21"/>
      <c r="O452" s="22"/>
      <c r="Q452" s="5" t="s">
        <v>163</v>
      </c>
      <c r="R452" s="33">
        <f t="shared" si="351"/>
        <v>0</v>
      </c>
      <c r="S452" s="36">
        <f t="shared" si="322"/>
        <v>0</v>
      </c>
    </row>
    <row r="453" spans="1:19" ht="19.5" hidden="1" thickTop="1" thickBot="1" x14ac:dyDescent="0.3">
      <c r="A453" s="3" t="str">
        <f t="shared" ref="A453:A516" si="355">IF((D453+F453+G453+H453+J453+I453)&gt;0,"a","b")</f>
        <v>b</v>
      </c>
      <c r="B453" s="1" t="s">
        <v>1</v>
      </c>
      <c r="C453" s="7" t="s">
        <v>6</v>
      </c>
      <c r="D453" s="16">
        <v>0</v>
      </c>
      <c r="E453" s="16">
        <v>0</v>
      </c>
      <c r="F453" s="22">
        <f t="shared" si="348"/>
        <v>0</v>
      </c>
      <c r="G453" s="22"/>
      <c r="H453" s="22"/>
      <c r="I453" s="21"/>
      <c r="J453" s="22"/>
      <c r="K453" s="22">
        <f t="shared" ref="K453:K540" si="356">L453+M453+N453+O453</f>
        <v>0</v>
      </c>
      <c r="L453" s="22"/>
      <c r="M453" s="22"/>
      <c r="N453" s="21"/>
      <c r="O453" s="22"/>
      <c r="Q453" s="5" t="s">
        <v>163</v>
      </c>
      <c r="R453" s="33">
        <f t="shared" si="351"/>
        <v>0</v>
      </c>
      <c r="S453" s="36">
        <f t="shared" ref="S453:S516" si="357">E453-K453</f>
        <v>0</v>
      </c>
    </row>
    <row r="454" spans="1:19" ht="19.5" hidden="1" thickTop="1" thickBot="1" x14ac:dyDescent="0.3">
      <c r="A454" s="3" t="str">
        <f t="shared" si="355"/>
        <v>b</v>
      </c>
      <c r="B454" s="1" t="s">
        <v>1</v>
      </c>
      <c r="C454" s="7" t="s">
        <v>7</v>
      </c>
      <c r="D454" s="16">
        <v>0</v>
      </c>
      <c r="E454" s="16">
        <v>0</v>
      </c>
      <c r="F454" s="22">
        <f t="shared" si="348"/>
        <v>0</v>
      </c>
      <c r="G454" s="22"/>
      <c r="H454" s="22"/>
      <c r="I454" s="21"/>
      <c r="J454" s="22"/>
      <c r="K454" s="22">
        <f t="shared" si="356"/>
        <v>0</v>
      </c>
      <c r="L454" s="22"/>
      <c r="M454" s="22"/>
      <c r="N454" s="21"/>
      <c r="O454" s="22"/>
      <c r="Q454" s="5" t="s">
        <v>163</v>
      </c>
      <c r="R454" s="33">
        <f t="shared" si="351"/>
        <v>0</v>
      </c>
      <c r="S454" s="36">
        <f t="shared" si="357"/>
        <v>0</v>
      </c>
    </row>
    <row r="455" spans="1:19" ht="19.5" thickTop="1" thickBot="1" x14ac:dyDescent="0.3">
      <c r="A455" s="3" t="str">
        <f t="shared" si="355"/>
        <v>a</v>
      </c>
      <c r="B455" s="1" t="s">
        <v>1</v>
      </c>
      <c r="C455" s="7" t="s">
        <v>8</v>
      </c>
      <c r="D455" s="16">
        <v>2600000</v>
      </c>
      <c r="E455" s="16">
        <v>0</v>
      </c>
      <c r="F455" s="22">
        <f t="shared" si="348"/>
        <v>2600000</v>
      </c>
      <c r="G455" s="22">
        <v>650000</v>
      </c>
      <c r="H455" s="22">
        <v>650000</v>
      </c>
      <c r="I455" s="22">
        <v>650000</v>
      </c>
      <c r="J455" s="22">
        <v>650000</v>
      </c>
      <c r="K455" s="22">
        <f t="shared" si="356"/>
        <v>0</v>
      </c>
      <c r="L455" s="22"/>
      <c r="M455" s="22"/>
      <c r="N455" s="22"/>
      <c r="O455" s="22"/>
      <c r="Q455" s="5" t="s">
        <v>163</v>
      </c>
      <c r="R455" s="33">
        <f t="shared" si="351"/>
        <v>0</v>
      </c>
      <c r="S455" s="36">
        <f t="shared" si="357"/>
        <v>0</v>
      </c>
    </row>
    <row r="456" spans="1:19" ht="19.5" hidden="1" thickTop="1" thickBot="1" x14ac:dyDescent="0.3">
      <c r="A456" s="3" t="str">
        <f t="shared" si="355"/>
        <v>b</v>
      </c>
      <c r="B456" s="1" t="s">
        <v>1</v>
      </c>
      <c r="C456" s="7" t="s">
        <v>9</v>
      </c>
      <c r="D456" s="16">
        <v>0</v>
      </c>
      <c r="E456" s="16">
        <v>0</v>
      </c>
      <c r="F456" s="22">
        <f t="shared" si="348"/>
        <v>0</v>
      </c>
      <c r="G456" s="22"/>
      <c r="H456" s="22"/>
      <c r="I456" s="21"/>
      <c r="J456" s="22"/>
      <c r="K456" s="22">
        <f t="shared" si="356"/>
        <v>0</v>
      </c>
      <c r="L456" s="22"/>
      <c r="M456" s="22"/>
      <c r="N456" s="21"/>
      <c r="O456" s="22"/>
      <c r="Q456" s="5" t="s">
        <v>163</v>
      </c>
      <c r="R456" s="33">
        <f t="shared" si="351"/>
        <v>0</v>
      </c>
      <c r="S456" s="36">
        <f t="shared" si="357"/>
        <v>0</v>
      </c>
    </row>
    <row r="457" spans="1:19" ht="19.5" hidden="1" thickTop="1" thickBot="1" x14ac:dyDescent="0.3">
      <c r="A457" s="3" t="str">
        <f t="shared" si="355"/>
        <v>b</v>
      </c>
      <c r="B457" s="1" t="s">
        <v>1</v>
      </c>
      <c r="C457" s="7" t="s">
        <v>10</v>
      </c>
      <c r="D457" s="16">
        <v>0</v>
      </c>
      <c r="E457" s="16">
        <v>0</v>
      </c>
      <c r="F457" s="22">
        <f t="shared" si="348"/>
        <v>0</v>
      </c>
      <c r="G457" s="22"/>
      <c r="H457" s="22"/>
      <c r="I457" s="21"/>
      <c r="J457" s="22"/>
      <c r="K457" s="22">
        <f t="shared" si="356"/>
        <v>0</v>
      </c>
      <c r="L457" s="22"/>
      <c r="M457" s="22"/>
      <c r="N457" s="21"/>
      <c r="O457" s="22"/>
      <c r="Q457" s="5" t="s">
        <v>163</v>
      </c>
      <c r="R457" s="33">
        <f t="shared" si="351"/>
        <v>0</v>
      </c>
      <c r="S457" s="36">
        <f t="shared" si="357"/>
        <v>0</v>
      </c>
    </row>
    <row r="458" spans="1:19" ht="19.5" hidden="1" thickTop="1" thickBot="1" x14ac:dyDescent="0.3">
      <c r="A458" s="3" t="str">
        <f t="shared" si="355"/>
        <v>b</v>
      </c>
      <c r="B458" s="1" t="s">
        <v>1</v>
      </c>
      <c r="C458" s="7" t="s">
        <v>11</v>
      </c>
      <c r="D458" s="16">
        <v>0</v>
      </c>
      <c r="E458" s="16">
        <v>0</v>
      </c>
      <c r="F458" s="22">
        <f t="shared" si="348"/>
        <v>0</v>
      </c>
      <c r="G458" s="22"/>
      <c r="H458" s="22"/>
      <c r="I458" s="21"/>
      <c r="J458" s="22"/>
      <c r="K458" s="22">
        <f t="shared" si="356"/>
        <v>0</v>
      </c>
      <c r="L458" s="22"/>
      <c r="M458" s="22"/>
      <c r="N458" s="21"/>
      <c r="O458" s="22"/>
      <c r="Q458" s="5" t="s">
        <v>163</v>
      </c>
      <c r="R458" s="33">
        <f t="shared" si="351"/>
        <v>0</v>
      </c>
      <c r="S458" s="36">
        <f t="shared" si="357"/>
        <v>0</v>
      </c>
    </row>
    <row r="459" spans="1:19" ht="19.5" hidden="1" thickTop="1" thickBot="1" x14ac:dyDescent="0.3">
      <c r="A459" s="3" t="str">
        <f t="shared" si="355"/>
        <v>b</v>
      </c>
      <c r="B459" s="1" t="s">
        <v>1</v>
      </c>
      <c r="C459" s="7" t="s">
        <v>12</v>
      </c>
      <c r="D459" s="16">
        <v>0</v>
      </c>
      <c r="E459" s="16">
        <v>0</v>
      </c>
      <c r="F459" s="22">
        <f t="shared" si="348"/>
        <v>0</v>
      </c>
      <c r="G459" s="22"/>
      <c r="H459" s="22"/>
      <c r="I459" s="21"/>
      <c r="J459" s="22"/>
      <c r="K459" s="22">
        <f t="shared" si="356"/>
        <v>0</v>
      </c>
      <c r="L459" s="22"/>
      <c r="M459" s="22"/>
      <c r="N459" s="21"/>
      <c r="O459" s="22"/>
      <c r="Q459" s="5" t="s">
        <v>163</v>
      </c>
      <c r="R459" s="33">
        <f t="shared" si="351"/>
        <v>0</v>
      </c>
      <c r="S459" s="36">
        <f t="shared" si="357"/>
        <v>0</v>
      </c>
    </row>
    <row r="460" spans="1:19" ht="31.5" thickTop="1" thickBot="1" x14ac:dyDescent="0.3">
      <c r="A460" s="3" t="str">
        <f t="shared" si="355"/>
        <v>a</v>
      </c>
      <c r="B460" s="8" t="s">
        <v>78</v>
      </c>
      <c r="C460" s="9" t="s">
        <v>199</v>
      </c>
      <c r="D460" s="14">
        <f t="shared" ref="D460:E460" si="358">D461+D469+D470+D471</f>
        <v>760000</v>
      </c>
      <c r="E460" s="14">
        <f t="shared" si="358"/>
        <v>0</v>
      </c>
      <c r="F460" s="19">
        <f t="shared" si="348"/>
        <v>760000</v>
      </c>
      <c r="G460" s="19">
        <f t="shared" ref="G460:J460" si="359">G461+G469+G470+G471</f>
        <v>190000</v>
      </c>
      <c r="H460" s="19">
        <f t="shared" si="359"/>
        <v>190000</v>
      </c>
      <c r="I460" s="19">
        <f t="shared" si="359"/>
        <v>190000</v>
      </c>
      <c r="J460" s="19">
        <f t="shared" si="359"/>
        <v>190000</v>
      </c>
      <c r="K460" s="19">
        <f t="shared" si="356"/>
        <v>0</v>
      </c>
      <c r="L460" s="19">
        <f t="shared" ref="L460:O460" si="360">L461+L469+L470+L471</f>
        <v>0</v>
      </c>
      <c r="M460" s="19">
        <f t="shared" si="360"/>
        <v>0</v>
      </c>
      <c r="N460" s="19">
        <f t="shared" si="360"/>
        <v>0</v>
      </c>
      <c r="O460" s="19">
        <f t="shared" si="360"/>
        <v>0</v>
      </c>
      <c r="P460" s="5" t="s">
        <v>159</v>
      </c>
      <c r="Q460" s="5" t="s">
        <v>163</v>
      </c>
      <c r="R460" s="33">
        <f t="shared" si="351"/>
        <v>0</v>
      </c>
      <c r="S460" s="36">
        <f t="shared" si="357"/>
        <v>0</v>
      </c>
    </row>
    <row r="461" spans="1:19" ht="19.5" thickTop="1" thickBot="1" x14ac:dyDescent="0.3">
      <c r="A461" s="3" t="str">
        <f t="shared" si="355"/>
        <v>a</v>
      </c>
      <c r="B461" s="1" t="s">
        <v>1</v>
      </c>
      <c r="C461" s="7" t="s">
        <v>2</v>
      </c>
      <c r="D461" s="15">
        <f t="shared" ref="D461:E461" si="361">D462+D463+D464+D465+D466+D467+D468</f>
        <v>760000</v>
      </c>
      <c r="E461" s="15">
        <f t="shared" si="361"/>
        <v>0</v>
      </c>
      <c r="F461" s="20">
        <f t="shared" si="348"/>
        <v>760000</v>
      </c>
      <c r="G461" s="20">
        <f t="shared" ref="G461:J461" si="362">G462+G463+G464+G465+G466+G467+G468</f>
        <v>190000</v>
      </c>
      <c r="H461" s="20">
        <f t="shared" si="362"/>
        <v>190000</v>
      </c>
      <c r="I461" s="20">
        <f t="shared" si="362"/>
        <v>190000</v>
      </c>
      <c r="J461" s="20">
        <f t="shared" si="362"/>
        <v>190000</v>
      </c>
      <c r="K461" s="20">
        <f t="shared" si="356"/>
        <v>0</v>
      </c>
      <c r="L461" s="20">
        <f t="shared" ref="L461:O461" si="363">L462+L463+L464+L465+L466+L467+L468</f>
        <v>0</v>
      </c>
      <c r="M461" s="20">
        <f t="shared" si="363"/>
        <v>0</v>
      </c>
      <c r="N461" s="20">
        <f t="shared" si="363"/>
        <v>0</v>
      </c>
      <c r="O461" s="20">
        <f t="shared" si="363"/>
        <v>0</v>
      </c>
      <c r="P461" s="5" t="s">
        <v>159</v>
      </c>
      <c r="Q461" s="5" t="s">
        <v>163</v>
      </c>
      <c r="R461" s="33">
        <f t="shared" si="351"/>
        <v>0</v>
      </c>
      <c r="S461" s="36">
        <f t="shared" si="357"/>
        <v>0</v>
      </c>
    </row>
    <row r="462" spans="1:19" ht="19.5" hidden="1" thickTop="1" thickBot="1" x14ac:dyDescent="0.3">
      <c r="A462" s="3" t="str">
        <f t="shared" si="355"/>
        <v>b</v>
      </c>
      <c r="B462" s="1" t="s">
        <v>1</v>
      </c>
      <c r="C462" s="7" t="s">
        <v>3</v>
      </c>
      <c r="D462" s="16">
        <v>0</v>
      </c>
      <c r="E462" s="16">
        <v>0</v>
      </c>
      <c r="F462" s="22">
        <f t="shared" si="348"/>
        <v>0</v>
      </c>
      <c r="G462" s="22"/>
      <c r="H462" s="22"/>
      <c r="I462" s="21"/>
      <c r="J462" s="22"/>
      <c r="K462" s="22">
        <f t="shared" si="356"/>
        <v>0</v>
      </c>
      <c r="L462" s="22"/>
      <c r="M462" s="22"/>
      <c r="N462" s="21"/>
      <c r="O462" s="22"/>
      <c r="Q462" s="5" t="s">
        <v>163</v>
      </c>
      <c r="R462" s="33">
        <f t="shared" si="351"/>
        <v>0</v>
      </c>
      <c r="S462" s="36">
        <f t="shared" si="357"/>
        <v>0</v>
      </c>
    </row>
    <row r="463" spans="1:19" ht="19.5" thickTop="1" thickBot="1" x14ac:dyDescent="0.3">
      <c r="A463" s="3" t="str">
        <f t="shared" si="355"/>
        <v>a</v>
      </c>
      <c r="B463" s="1" t="s">
        <v>1</v>
      </c>
      <c r="C463" s="7" t="s">
        <v>4</v>
      </c>
      <c r="D463" s="16">
        <v>760000</v>
      </c>
      <c r="E463" s="16">
        <v>0</v>
      </c>
      <c r="F463" s="22">
        <f t="shared" si="348"/>
        <v>760000</v>
      </c>
      <c r="G463" s="22">
        <v>190000</v>
      </c>
      <c r="H463" s="22">
        <v>190000</v>
      </c>
      <c r="I463" s="22">
        <v>190000</v>
      </c>
      <c r="J463" s="22">
        <v>190000</v>
      </c>
      <c r="K463" s="22">
        <f t="shared" si="356"/>
        <v>0</v>
      </c>
      <c r="L463" s="22"/>
      <c r="M463" s="22"/>
      <c r="N463" s="21"/>
      <c r="O463" s="22"/>
      <c r="Q463" s="5" t="s">
        <v>163</v>
      </c>
      <c r="R463" s="33">
        <f t="shared" si="351"/>
        <v>0</v>
      </c>
      <c r="S463" s="36">
        <f t="shared" si="357"/>
        <v>0</v>
      </c>
    </row>
    <row r="464" spans="1:19" ht="19.5" hidden="1" thickTop="1" thickBot="1" x14ac:dyDescent="0.3">
      <c r="A464" s="3" t="str">
        <f t="shared" si="355"/>
        <v>b</v>
      </c>
      <c r="B464" s="1" t="s">
        <v>1</v>
      </c>
      <c r="C464" s="7" t="s">
        <v>5</v>
      </c>
      <c r="D464" s="16">
        <v>0</v>
      </c>
      <c r="E464" s="16">
        <v>0</v>
      </c>
      <c r="F464" s="22">
        <f t="shared" si="348"/>
        <v>0</v>
      </c>
      <c r="G464" s="22"/>
      <c r="H464" s="22"/>
      <c r="I464" s="21"/>
      <c r="J464" s="22"/>
      <c r="K464" s="22">
        <f t="shared" si="356"/>
        <v>0</v>
      </c>
      <c r="L464" s="22"/>
      <c r="M464" s="22"/>
      <c r="N464" s="21"/>
      <c r="O464" s="22"/>
      <c r="Q464" s="5" t="s">
        <v>163</v>
      </c>
      <c r="R464" s="33">
        <f t="shared" si="351"/>
        <v>0</v>
      </c>
      <c r="S464" s="36">
        <f t="shared" si="357"/>
        <v>0</v>
      </c>
    </row>
    <row r="465" spans="1:19" ht="19.5" hidden="1" thickTop="1" thickBot="1" x14ac:dyDescent="0.3">
      <c r="A465" s="3" t="str">
        <f t="shared" si="355"/>
        <v>b</v>
      </c>
      <c r="B465" s="1" t="s">
        <v>1</v>
      </c>
      <c r="C465" s="7" t="s">
        <v>6</v>
      </c>
      <c r="D465" s="16">
        <v>0</v>
      </c>
      <c r="E465" s="16">
        <v>0</v>
      </c>
      <c r="F465" s="22">
        <f t="shared" si="348"/>
        <v>0</v>
      </c>
      <c r="G465" s="22"/>
      <c r="H465" s="22"/>
      <c r="I465" s="21"/>
      <c r="J465" s="22"/>
      <c r="K465" s="22">
        <f t="shared" si="356"/>
        <v>0</v>
      </c>
      <c r="L465" s="22"/>
      <c r="M465" s="22"/>
      <c r="N465" s="21"/>
      <c r="O465" s="22"/>
      <c r="Q465" s="5" t="s">
        <v>163</v>
      </c>
      <c r="R465" s="33">
        <f t="shared" si="351"/>
        <v>0</v>
      </c>
      <c r="S465" s="36">
        <f t="shared" si="357"/>
        <v>0</v>
      </c>
    </row>
    <row r="466" spans="1:19" ht="19.5" hidden="1" thickTop="1" thickBot="1" x14ac:dyDescent="0.3">
      <c r="A466" s="3" t="str">
        <f t="shared" si="355"/>
        <v>b</v>
      </c>
      <c r="B466" s="1" t="s">
        <v>1</v>
      </c>
      <c r="C466" s="7" t="s">
        <v>7</v>
      </c>
      <c r="D466" s="16">
        <v>0</v>
      </c>
      <c r="E466" s="16">
        <v>0</v>
      </c>
      <c r="F466" s="22">
        <f t="shared" si="348"/>
        <v>0</v>
      </c>
      <c r="G466" s="22"/>
      <c r="H466" s="22"/>
      <c r="I466" s="21"/>
      <c r="J466" s="22"/>
      <c r="K466" s="22">
        <f t="shared" si="356"/>
        <v>0</v>
      </c>
      <c r="L466" s="22"/>
      <c r="M466" s="22"/>
      <c r="N466" s="21"/>
      <c r="O466" s="22"/>
      <c r="Q466" s="5" t="s">
        <v>163</v>
      </c>
      <c r="R466" s="33">
        <f t="shared" si="351"/>
        <v>0</v>
      </c>
      <c r="S466" s="36">
        <f t="shared" si="357"/>
        <v>0</v>
      </c>
    </row>
    <row r="467" spans="1:19" ht="19.5" hidden="1" thickTop="1" thickBot="1" x14ac:dyDescent="0.3">
      <c r="A467" s="3" t="str">
        <f t="shared" si="355"/>
        <v>b</v>
      </c>
      <c r="B467" s="1" t="s">
        <v>1</v>
      </c>
      <c r="C467" s="7" t="s">
        <v>8</v>
      </c>
      <c r="D467" s="16">
        <v>0</v>
      </c>
      <c r="E467" s="16">
        <v>0</v>
      </c>
      <c r="F467" s="22">
        <f t="shared" si="348"/>
        <v>0</v>
      </c>
      <c r="G467" s="22"/>
      <c r="H467" s="22"/>
      <c r="I467" s="22"/>
      <c r="J467" s="22"/>
      <c r="K467" s="22">
        <f t="shared" si="356"/>
        <v>0</v>
      </c>
      <c r="L467" s="22"/>
      <c r="M467" s="22"/>
      <c r="N467" s="22"/>
      <c r="O467" s="22"/>
      <c r="Q467" s="5" t="s">
        <v>163</v>
      </c>
      <c r="R467" s="33">
        <f t="shared" si="351"/>
        <v>0</v>
      </c>
      <c r="S467" s="36">
        <f t="shared" si="357"/>
        <v>0</v>
      </c>
    </row>
    <row r="468" spans="1:19" ht="19.5" hidden="1" thickTop="1" thickBot="1" x14ac:dyDescent="0.3">
      <c r="A468" s="3" t="str">
        <f t="shared" si="355"/>
        <v>b</v>
      </c>
      <c r="B468" s="1" t="s">
        <v>1</v>
      </c>
      <c r="C468" s="7" t="s">
        <v>9</v>
      </c>
      <c r="D468" s="16">
        <v>0</v>
      </c>
      <c r="E468" s="16">
        <v>0</v>
      </c>
      <c r="F468" s="22">
        <f t="shared" si="348"/>
        <v>0</v>
      </c>
      <c r="G468" s="22"/>
      <c r="H468" s="22"/>
      <c r="I468" s="21"/>
      <c r="J468" s="22"/>
      <c r="K468" s="22">
        <f t="shared" si="356"/>
        <v>0</v>
      </c>
      <c r="L468" s="22"/>
      <c r="M468" s="22"/>
      <c r="N468" s="21"/>
      <c r="O468" s="22"/>
      <c r="Q468" s="5" t="s">
        <v>163</v>
      </c>
      <c r="R468" s="33">
        <f t="shared" si="351"/>
        <v>0</v>
      </c>
      <c r="S468" s="36">
        <f t="shared" si="357"/>
        <v>0</v>
      </c>
    </row>
    <row r="469" spans="1:19" ht="19.5" hidden="1" thickTop="1" thickBot="1" x14ac:dyDescent="0.3">
      <c r="A469" s="3" t="str">
        <f t="shared" si="355"/>
        <v>b</v>
      </c>
      <c r="B469" s="1" t="s">
        <v>1</v>
      </c>
      <c r="C469" s="7" t="s">
        <v>10</v>
      </c>
      <c r="D469" s="16">
        <v>0</v>
      </c>
      <c r="E469" s="16">
        <v>0</v>
      </c>
      <c r="F469" s="22">
        <f t="shared" si="348"/>
        <v>0</v>
      </c>
      <c r="G469" s="22"/>
      <c r="H469" s="22"/>
      <c r="I469" s="21"/>
      <c r="J469" s="22"/>
      <c r="K469" s="22">
        <f t="shared" si="356"/>
        <v>0</v>
      </c>
      <c r="L469" s="22"/>
      <c r="M469" s="22"/>
      <c r="N469" s="21"/>
      <c r="O469" s="22"/>
      <c r="Q469" s="5" t="s">
        <v>163</v>
      </c>
      <c r="R469" s="33">
        <f t="shared" si="351"/>
        <v>0</v>
      </c>
      <c r="S469" s="36">
        <f t="shared" si="357"/>
        <v>0</v>
      </c>
    </row>
    <row r="470" spans="1:19" ht="19.5" hidden="1" thickTop="1" thickBot="1" x14ac:dyDescent="0.3">
      <c r="A470" s="3" t="str">
        <f t="shared" si="355"/>
        <v>b</v>
      </c>
      <c r="B470" s="1" t="s">
        <v>1</v>
      </c>
      <c r="C470" s="7" t="s">
        <v>11</v>
      </c>
      <c r="D470" s="16">
        <v>0</v>
      </c>
      <c r="E470" s="16">
        <v>0</v>
      </c>
      <c r="F470" s="22">
        <f t="shared" si="348"/>
        <v>0</v>
      </c>
      <c r="G470" s="22"/>
      <c r="H470" s="22"/>
      <c r="I470" s="21"/>
      <c r="J470" s="22"/>
      <c r="K470" s="22">
        <f t="shared" si="356"/>
        <v>0</v>
      </c>
      <c r="L470" s="22"/>
      <c r="M470" s="22"/>
      <c r="N470" s="21"/>
      <c r="O470" s="22"/>
      <c r="Q470" s="5" t="s">
        <v>163</v>
      </c>
      <c r="R470" s="33">
        <f t="shared" si="351"/>
        <v>0</v>
      </c>
      <c r="S470" s="36">
        <f t="shared" si="357"/>
        <v>0</v>
      </c>
    </row>
    <row r="471" spans="1:19" ht="19.5" hidden="1" thickTop="1" thickBot="1" x14ac:dyDescent="0.3">
      <c r="A471" s="3" t="str">
        <f t="shared" si="355"/>
        <v>b</v>
      </c>
      <c r="B471" s="1" t="s">
        <v>1</v>
      </c>
      <c r="C471" s="7" t="s">
        <v>12</v>
      </c>
      <c r="D471" s="16">
        <v>0</v>
      </c>
      <c r="E471" s="16">
        <v>0</v>
      </c>
      <c r="F471" s="22">
        <f t="shared" si="348"/>
        <v>0</v>
      </c>
      <c r="G471" s="22"/>
      <c r="H471" s="22"/>
      <c r="I471" s="21"/>
      <c r="J471" s="22"/>
      <c r="K471" s="22">
        <f t="shared" si="356"/>
        <v>0</v>
      </c>
      <c r="L471" s="22"/>
      <c r="M471" s="22"/>
      <c r="N471" s="21"/>
      <c r="O471" s="22"/>
      <c r="Q471" s="5" t="s">
        <v>163</v>
      </c>
      <c r="R471" s="33">
        <f t="shared" si="351"/>
        <v>0</v>
      </c>
      <c r="S471" s="36">
        <f t="shared" si="357"/>
        <v>0</v>
      </c>
    </row>
    <row r="472" spans="1:19" ht="31.5" thickTop="1" thickBot="1" x14ac:dyDescent="0.3">
      <c r="A472" s="3" t="str">
        <f t="shared" si="355"/>
        <v>a</v>
      </c>
      <c r="B472" s="8" t="s">
        <v>79</v>
      </c>
      <c r="C472" s="9" t="s">
        <v>200</v>
      </c>
      <c r="D472" s="14">
        <f t="shared" ref="D472:E472" si="364">D473+D481+D482+D483</f>
        <v>1500000</v>
      </c>
      <c r="E472" s="14">
        <f t="shared" si="364"/>
        <v>0</v>
      </c>
      <c r="F472" s="19">
        <f t="shared" si="348"/>
        <v>1500000</v>
      </c>
      <c r="G472" s="19">
        <f t="shared" ref="G472:J472" si="365">G473+G481+G482+G483</f>
        <v>375000</v>
      </c>
      <c r="H472" s="19">
        <f t="shared" si="365"/>
        <v>375000</v>
      </c>
      <c r="I472" s="19">
        <f t="shared" si="365"/>
        <v>375000</v>
      </c>
      <c r="J472" s="19">
        <f t="shared" si="365"/>
        <v>375000</v>
      </c>
      <c r="K472" s="19">
        <f t="shared" si="356"/>
        <v>0</v>
      </c>
      <c r="L472" s="19">
        <f t="shared" ref="L472:O472" si="366">L473+L481+L482+L483</f>
        <v>0</v>
      </c>
      <c r="M472" s="19">
        <f t="shared" si="366"/>
        <v>0</v>
      </c>
      <c r="N472" s="19">
        <f t="shared" si="366"/>
        <v>0</v>
      </c>
      <c r="O472" s="19">
        <f t="shared" si="366"/>
        <v>0</v>
      </c>
      <c r="P472" s="5" t="s">
        <v>159</v>
      </c>
      <c r="Q472" s="5" t="s">
        <v>163</v>
      </c>
      <c r="R472" s="33">
        <f t="shared" si="351"/>
        <v>0</v>
      </c>
      <c r="S472" s="36">
        <f t="shared" si="357"/>
        <v>0</v>
      </c>
    </row>
    <row r="473" spans="1:19" ht="19.5" thickTop="1" thickBot="1" x14ac:dyDescent="0.3">
      <c r="A473" s="3" t="str">
        <f t="shared" si="355"/>
        <v>a</v>
      </c>
      <c r="B473" s="1" t="s">
        <v>1</v>
      </c>
      <c r="C473" s="7" t="s">
        <v>2</v>
      </c>
      <c r="D473" s="15">
        <f t="shared" ref="D473:E473" si="367">D474+D475+D476+D477+D478+D479+D480</f>
        <v>1500000</v>
      </c>
      <c r="E473" s="15">
        <f t="shared" si="367"/>
        <v>0</v>
      </c>
      <c r="F473" s="20">
        <f t="shared" si="348"/>
        <v>1500000</v>
      </c>
      <c r="G473" s="20">
        <f t="shared" ref="G473:J473" si="368">G474+G475+G476+G477+G478+G479+G480</f>
        <v>375000</v>
      </c>
      <c r="H473" s="20">
        <f t="shared" si="368"/>
        <v>375000</v>
      </c>
      <c r="I473" s="20">
        <f t="shared" si="368"/>
        <v>375000</v>
      </c>
      <c r="J473" s="20">
        <f t="shared" si="368"/>
        <v>375000</v>
      </c>
      <c r="K473" s="20">
        <f t="shared" si="356"/>
        <v>0</v>
      </c>
      <c r="L473" s="20">
        <f t="shared" ref="L473:O473" si="369">L474+L475+L476+L477+L478+L479+L480</f>
        <v>0</v>
      </c>
      <c r="M473" s="20">
        <f t="shared" si="369"/>
        <v>0</v>
      </c>
      <c r="N473" s="20">
        <f t="shared" si="369"/>
        <v>0</v>
      </c>
      <c r="O473" s="20">
        <f t="shared" si="369"/>
        <v>0</v>
      </c>
      <c r="P473" s="5" t="s">
        <v>159</v>
      </c>
      <c r="Q473" s="5" t="s">
        <v>163</v>
      </c>
      <c r="R473" s="33">
        <f t="shared" si="351"/>
        <v>0</v>
      </c>
      <c r="S473" s="36">
        <f t="shared" si="357"/>
        <v>0</v>
      </c>
    </row>
    <row r="474" spans="1:19" ht="19.5" hidden="1" thickTop="1" thickBot="1" x14ac:dyDescent="0.3">
      <c r="A474" s="3" t="str">
        <f t="shared" si="355"/>
        <v>b</v>
      </c>
      <c r="B474" s="1" t="s">
        <v>1</v>
      </c>
      <c r="C474" s="7" t="s">
        <v>3</v>
      </c>
      <c r="D474" s="16">
        <v>0</v>
      </c>
      <c r="E474" s="16">
        <v>0</v>
      </c>
      <c r="F474" s="22">
        <f t="shared" si="348"/>
        <v>0</v>
      </c>
      <c r="G474" s="22"/>
      <c r="H474" s="22"/>
      <c r="I474" s="21"/>
      <c r="J474" s="22"/>
      <c r="K474" s="22">
        <f t="shared" si="356"/>
        <v>0</v>
      </c>
      <c r="L474" s="22"/>
      <c r="M474" s="22"/>
      <c r="N474" s="21"/>
      <c r="O474" s="22"/>
      <c r="Q474" s="5" t="s">
        <v>163</v>
      </c>
      <c r="R474" s="33">
        <f t="shared" si="351"/>
        <v>0</v>
      </c>
      <c r="S474" s="36">
        <f t="shared" si="357"/>
        <v>0</v>
      </c>
    </row>
    <row r="475" spans="1:19" ht="19.5" hidden="1" thickTop="1" thickBot="1" x14ac:dyDescent="0.3">
      <c r="A475" s="3" t="str">
        <f t="shared" si="355"/>
        <v>b</v>
      </c>
      <c r="B475" s="1" t="s">
        <v>1</v>
      </c>
      <c r="C475" s="7" t="s">
        <v>4</v>
      </c>
      <c r="D475" s="16">
        <v>0</v>
      </c>
      <c r="E475" s="16">
        <v>0</v>
      </c>
      <c r="F475" s="22">
        <f t="shared" si="348"/>
        <v>0</v>
      </c>
      <c r="G475" s="22"/>
      <c r="H475" s="22"/>
      <c r="I475" s="21"/>
      <c r="J475" s="22"/>
      <c r="K475" s="22">
        <f t="shared" si="356"/>
        <v>0</v>
      </c>
      <c r="L475" s="22"/>
      <c r="M475" s="22"/>
      <c r="N475" s="21"/>
      <c r="O475" s="22"/>
      <c r="Q475" s="5" t="s">
        <v>163</v>
      </c>
      <c r="R475" s="33">
        <f t="shared" si="351"/>
        <v>0</v>
      </c>
      <c r="S475" s="36">
        <f t="shared" si="357"/>
        <v>0</v>
      </c>
    </row>
    <row r="476" spans="1:19" ht="19.5" hidden="1" thickTop="1" thickBot="1" x14ac:dyDescent="0.3">
      <c r="A476" s="3" t="str">
        <f t="shared" si="355"/>
        <v>b</v>
      </c>
      <c r="B476" s="1" t="s">
        <v>1</v>
      </c>
      <c r="C476" s="7" t="s">
        <v>5</v>
      </c>
      <c r="D476" s="16">
        <v>0</v>
      </c>
      <c r="E476" s="16">
        <v>0</v>
      </c>
      <c r="F476" s="22">
        <f t="shared" si="348"/>
        <v>0</v>
      </c>
      <c r="G476" s="22"/>
      <c r="H476" s="22"/>
      <c r="I476" s="21"/>
      <c r="J476" s="22"/>
      <c r="K476" s="22">
        <f t="shared" si="356"/>
        <v>0</v>
      </c>
      <c r="L476" s="22"/>
      <c r="M476" s="22"/>
      <c r="N476" s="21"/>
      <c r="O476" s="22"/>
      <c r="Q476" s="5" t="s">
        <v>163</v>
      </c>
      <c r="R476" s="33">
        <f t="shared" si="351"/>
        <v>0</v>
      </c>
      <c r="S476" s="36">
        <f t="shared" si="357"/>
        <v>0</v>
      </c>
    </row>
    <row r="477" spans="1:19" ht="19.5" hidden="1" thickTop="1" thickBot="1" x14ac:dyDescent="0.3">
      <c r="A477" s="3" t="str">
        <f t="shared" si="355"/>
        <v>b</v>
      </c>
      <c r="B477" s="1" t="s">
        <v>1</v>
      </c>
      <c r="C477" s="7" t="s">
        <v>6</v>
      </c>
      <c r="D477" s="16">
        <v>0</v>
      </c>
      <c r="E477" s="16">
        <v>0</v>
      </c>
      <c r="F477" s="22">
        <f t="shared" si="348"/>
        <v>0</v>
      </c>
      <c r="G477" s="22"/>
      <c r="H477" s="22"/>
      <c r="I477" s="21"/>
      <c r="J477" s="22"/>
      <c r="K477" s="22">
        <f t="shared" si="356"/>
        <v>0</v>
      </c>
      <c r="L477" s="22"/>
      <c r="M477" s="22"/>
      <c r="N477" s="21"/>
      <c r="O477" s="22"/>
      <c r="Q477" s="5" t="s">
        <v>163</v>
      </c>
      <c r="R477" s="33">
        <f t="shared" si="351"/>
        <v>0</v>
      </c>
      <c r="S477" s="36">
        <f t="shared" si="357"/>
        <v>0</v>
      </c>
    </row>
    <row r="478" spans="1:19" ht="19.5" hidden="1" thickTop="1" thickBot="1" x14ac:dyDescent="0.3">
      <c r="A478" s="3" t="str">
        <f t="shared" si="355"/>
        <v>b</v>
      </c>
      <c r="B478" s="1" t="s">
        <v>1</v>
      </c>
      <c r="C478" s="7" t="s">
        <v>7</v>
      </c>
      <c r="D478" s="16">
        <v>0</v>
      </c>
      <c r="E478" s="16">
        <v>0</v>
      </c>
      <c r="F478" s="22">
        <f t="shared" si="348"/>
        <v>0</v>
      </c>
      <c r="G478" s="22"/>
      <c r="H478" s="22"/>
      <c r="I478" s="21"/>
      <c r="J478" s="22"/>
      <c r="K478" s="22">
        <f t="shared" si="356"/>
        <v>0</v>
      </c>
      <c r="L478" s="22"/>
      <c r="M478" s="22"/>
      <c r="N478" s="21"/>
      <c r="O478" s="22"/>
      <c r="Q478" s="5" t="s">
        <v>163</v>
      </c>
      <c r="R478" s="33">
        <f t="shared" si="351"/>
        <v>0</v>
      </c>
      <c r="S478" s="36">
        <f t="shared" si="357"/>
        <v>0</v>
      </c>
    </row>
    <row r="479" spans="1:19" ht="19.5" thickTop="1" thickBot="1" x14ac:dyDescent="0.3">
      <c r="A479" s="3" t="str">
        <f t="shared" si="355"/>
        <v>a</v>
      </c>
      <c r="B479" s="1" t="s">
        <v>1</v>
      </c>
      <c r="C479" s="7" t="s">
        <v>8</v>
      </c>
      <c r="D479" s="16">
        <v>1500000</v>
      </c>
      <c r="E479" s="16">
        <v>0</v>
      </c>
      <c r="F479" s="22">
        <f t="shared" si="348"/>
        <v>1500000</v>
      </c>
      <c r="G479" s="22">
        <v>375000</v>
      </c>
      <c r="H479" s="22">
        <v>375000</v>
      </c>
      <c r="I479" s="22">
        <v>375000</v>
      </c>
      <c r="J479" s="22">
        <v>375000</v>
      </c>
      <c r="K479" s="22">
        <f t="shared" si="356"/>
        <v>0</v>
      </c>
      <c r="L479" s="22"/>
      <c r="M479" s="22"/>
      <c r="N479" s="22"/>
      <c r="O479" s="22"/>
      <c r="Q479" s="5" t="s">
        <v>163</v>
      </c>
      <c r="R479" s="33">
        <f t="shared" si="351"/>
        <v>0</v>
      </c>
      <c r="S479" s="36">
        <f t="shared" si="357"/>
        <v>0</v>
      </c>
    </row>
    <row r="480" spans="1:19" ht="19.5" hidden="1" thickTop="1" thickBot="1" x14ac:dyDescent="0.3">
      <c r="A480" s="3" t="str">
        <f t="shared" si="355"/>
        <v>b</v>
      </c>
      <c r="B480" s="1" t="s">
        <v>1</v>
      </c>
      <c r="C480" s="7" t="s">
        <v>9</v>
      </c>
      <c r="D480" s="16">
        <v>0</v>
      </c>
      <c r="E480" s="16">
        <v>0</v>
      </c>
      <c r="F480" s="22">
        <f t="shared" si="348"/>
        <v>0</v>
      </c>
      <c r="G480" s="22"/>
      <c r="H480" s="22"/>
      <c r="I480" s="21"/>
      <c r="J480" s="22"/>
      <c r="K480" s="22">
        <f t="shared" si="356"/>
        <v>0</v>
      </c>
      <c r="L480" s="22"/>
      <c r="M480" s="22"/>
      <c r="N480" s="21"/>
      <c r="O480" s="22"/>
      <c r="Q480" s="5" t="s">
        <v>163</v>
      </c>
      <c r="R480" s="33">
        <f t="shared" si="351"/>
        <v>0</v>
      </c>
      <c r="S480" s="36">
        <f t="shared" si="357"/>
        <v>0</v>
      </c>
    </row>
    <row r="481" spans="1:19" ht="19.5" hidden="1" thickTop="1" thickBot="1" x14ac:dyDescent="0.3">
      <c r="A481" s="3" t="str">
        <f t="shared" si="355"/>
        <v>b</v>
      </c>
      <c r="B481" s="1" t="s">
        <v>1</v>
      </c>
      <c r="C481" s="7" t="s">
        <v>10</v>
      </c>
      <c r="D481" s="16">
        <v>0</v>
      </c>
      <c r="E481" s="16">
        <v>0</v>
      </c>
      <c r="F481" s="22">
        <f t="shared" si="348"/>
        <v>0</v>
      </c>
      <c r="G481" s="22"/>
      <c r="H481" s="22"/>
      <c r="I481" s="21"/>
      <c r="J481" s="22"/>
      <c r="K481" s="22">
        <f t="shared" si="356"/>
        <v>0</v>
      </c>
      <c r="L481" s="22"/>
      <c r="M481" s="22"/>
      <c r="N481" s="21"/>
      <c r="O481" s="22"/>
      <c r="Q481" s="5" t="s">
        <v>163</v>
      </c>
      <c r="R481" s="33">
        <f t="shared" si="351"/>
        <v>0</v>
      </c>
      <c r="S481" s="36">
        <f t="shared" si="357"/>
        <v>0</v>
      </c>
    </row>
    <row r="482" spans="1:19" ht="19.5" hidden="1" thickTop="1" thickBot="1" x14ac:dyDescent="0.3">
      <c r="A482" s="3" t="str">
        <f t="shared" si="355"/>
        <v>b</v>
      </c>
      <c r="B482" s="1" t="s">
        <v>1</v>
      </c>
      <c r="C482" s="7" t="s">
        <v>11</v>
      </c>
      <c r="D482" s="16">
        <v>0</v>
      </c>
      <c r="E482" s="16">
        <v>0</v>
      </c>
      <c r="F482" s="22">
        <f t="shared" si="348"/>
        <v>0</v>
      </c>
      <c r="G482" s="22"/>
      <c r="H482" s="22"/>
      <c r="I482" s="21"/>
      <c r="J482" s="22"/>
      <c r="K482" s="22">
        <f t="shared" si="356"/>
        <v>0</v>
      </c>
      <c r="L482" s="22"/>
      <c r="M482" s="22"/>
      <c r="N482" s="21"/>
      <c r="O482" s="22"/>
      <c r="Q482" s="5" t="s">
        <v>163</v>
      </c>
      <c r="R482" s="33">
        <f t="shared" si="351"/>
        <v>0</v>
      </c>
      <c r="S482" s="36">
        <f t="shared" si="357"/>
        <v>0</v>
      </c>
    </row>
    <row r="483" spans="1:19" ht="19.5" hidden="1" thickTop="1" thickBot="1" x14ac:dyDescent="0.3">
      <c r="A483" s="3" t="str">
        <f t="shared" si="355"/>
        <v>b</v>
      </c>
      <c r="B483" s="1" t="s">
        <v>1</v>
      </c>
      <c r="C483" s="7" t="s">
        <v>12</v>
      </c>
      <c r="D483" s="16">
        <v>0</v>
      </c>
      <c r="E483" s="16">
        <v>0</v>
      </c>
      <c r="F483" s="22">
        <f t="shared" si="348"/>
        <v>0</v>
      </c>
      <c r="G483" s="22"/>
      <c r="H483" s="22"/>
      <c r="I483" s="21"/>
      <c r="J483" s="22"/>
      <c r="K483" s="22">
        <f t="shared" si="356"/>
        <v>0</v>
      </c>
      <c r="L483" s="22"/>
      <c r="M483" s="22"/>
      <c r="N483" s="21"/>
      <c r="O483" s="22"/>
      <c r="Q483" s="5" t="s">
        <v>163</v>
      </c>
      <c r="R483" s="33">
        <f t="shared" si="351"/>
        <v>0</v>
      </c>
      <c r="S483" s="36">
        <f t="shared" si="357"/>
        <v>0</v>
      </c>
    </row>
    <row r="484" spans="1:19" ht="61.5" thickTop="1" thickBot="1" x14ac:dyDescent="0.3">
      <c r="A484" s="3" t="str">
        <f t="shared" si="355"/>
        <v>a</v>
      </c>
      <c r="B484" s="8" t="s">
        <v>80</v>
      </c>
      <c r="C484" s="9" t="s">
        <v>201</v>
      </c>
      <c r="D484" s="14">
        <f t="shared" ref="D484:E484" si="370">D485+D493+D494+D495</f>
        <v>144000</v>
      </c>
      <c r="E484" s="14">
        <f t="shared" si="370"/>
        <v>0</v>
      </c>
      <c r="F484" s="19">
        <f t="shared" si="348"/>
        <v>144000</v>
      </c>
      <c r="G484" s="19">
        <f t="shared" ref="G484:J484" si="371">G485+G493+G494+G495</f>
        <v>36000</v>
      </c>
      <c r="H484" s="19">
        <f t="shared" si="371"/>
        <v>36000</v>
      </c>
      <c r="I484" s="19">
        <f t="shared" si="371"/>
        <v>36000</v>
      </c>
      <c r="J484" s="19">
        <f t="shared" si="371"/>
        <v>36000</v>
      </c>
      <c r="K484" s="19">
        <f t="shared" si="356"/>
        <v>0</v>
      </c>
      <c r="L484" s="19">
        <f t="shared" ref="L484:O484" si="372">L485+L493+L494+L495</f>
        <v>0</v>
      </c>
      <c r="M484" s="19">
        <f t="shared" si="372"/>
        <v>0</v>
      </c>
      <c r="N484" s="19">
        <f t="shared" si="372"/>
        <v>0</v>
      </c>
      <c r="O484" s="19">
        <f t="shared" si="372"/>
        <v>0</v>
      </c>
      <c r="P484" s="5" t="s">
        <v>159</v>
      </c>
      <c r="Q484" s="5" t="s">
        <v>163</v>
      </c>
      <c r="R484" s="33">
        <f t="shared" si="351"/>
        <v>0</v>
      </c>
      <c r="S484" s="36">
        <f t="shared" si="357"/>
        <v>0</v>
      </c>
    </row>
    <row r="485" spans="1:19" ht="19.5" thickTop="1" thickBot="1" x14ac:dyDescent="0.3">
      <c r="A485" s="3" t="str">
        <f t="shared" si="355"/>
        <v>a</v>
      </c>
      <c r="B485" s="1" t="s">
        <v>1</v>
      </c>
      <c r="C485" s="7" t="s">
        <v>2</v>
      </c>
      <c r="D485" s="15">
        <f t="shared" ref="D485:E485" si="373">D486+D487+D488+D489+D490+D491+D492</f>
        <v>144000</v>
      </c>
      <c r="E485" s="15">
        <f t="shared" si="373"/>
        <v>0</v>
      </c>
      <c r="F485" s="20">
        <f t="shared" si="348"/>
        <v>144000</v>
      </c>
      <c r="G485" s="20">
        <f t="shared" ref="G485:J485" si="374">G486+G487+G488+G489+G490+G491+G492</f>
        <v>36000</v>
      </c>
      <c r="H485" s="20">
        <f t="shared" si="374"/>
        <v>36000</v>
      </c>
      <c r="I485" s="20">
        <f t="shared" si="374"/>
        <v>36000</v>
      </c>
      <c r="J485" s="20">
        <f t="shared" si="374"/>
        <v>36000</v>
      </c>
      <c r="K485" s="20">
        <f t="shared" si="356"/>
        <v>0</v>
      </c>
      <c r="L485" s="20">
        <f t="shared" ref="L485:O485" si="375">L486+L487+L488+L489+L490+L491+L492</f>
        <v>0</v>
      </c>
      <c r="M485" s="20">
        <f t="shared" si="375"/>
        <v>0</v>
      </c>
      <c r="N485" s="20">
        <f t="shared" si="375"/>
        <v>0</v>
      </c>
      <c r="O485" s="20">
        <f t="shared" si="375"/>
        <v>0</v>
      </c>
      <c r="P485" s="5" t="s">
        <v>159</v>
      </c>
      <c r="Q485" s="5" t="s">
        <v>163</v>
      </c>
      <c r="R485" s="33">
        <f t="shared" si="351"/>
        <v>0</v>
      </c>
      <c r="S485" s="36">
        <f t="shared" si="357"/>
        <v>0</v>
      </c>
    </row>
    <row r="486" spans="1:19" ht="19.5" hidden="1" thickTop="1" thickBot="1" x14ac:dyDescent="0.3">
      <c r="A486" s="3" t="str">
        <f t="shared" si="355"/>
        <v>b</v>
      </c>
      <c r="B486" s="1" t="s">
        <v>1</v>
      </c>
      <c r="C486" s="7" t="s">
        <v>3</v>
      </c>
      <c r="D486" s="16">
        <v>0</v>
      </c>
      <c r="E486" s="16">
        <v>0</v>
      </c>
      <c r="F486" s="22">
        <f t="shared" si="348"/>
        <v>0</v>
      </c>
      <c r="G486" s="22"/>
      <c r="H486" s="22"/>
      <c r="I486" s="21"/>
      <c r="J486" s="22"/>
      <c r="K486" s="22">
        <f t="shared" si="356"/>
        <v>0</v>
      </c>
      <c r="L486" s="22"/>
      <c r="M486" s="22"/>
      <c r="N486" s="21"/>
      <c r="O486" s="22"/>
      <c r="Q486" s="5" t="s">
        <v>163</v>
      </c>
      <c r="R486" s="33">
        <f t="shared" si="351"/>
        <v>0</v>
      </c>
      <c r="S486" s="36">
        <f t="shared" si="357"/>
        <v>0</v>
      </c>
    </row>
    <row r="487" spans="1:19" ht="19.5" hidden="1" thickTop="1" thickBot="1" x14ac:dyDescent="0.3">
      <c r="A487" s="3" t="str">
        <f t="shared" si="355"/>
        <v>b</v>
      </c>
      <c r="B487" s="1" t="s">
        <v>1</v>
      </c>
      <c r="C487" s="7" t="s">
        <v>4</v>
      </c>
      <c r="D487" s="16">
        <v>0</v>
      </c>
      <c r="E487" s="16">
        <v>0</v>
      </c>
      <c r="F487" s="22">
        <f t="shared" si="348"/>
        <v>0</v>
      </c>
      <c r="G487" s="22"/>
      <c r="H487" s="22"/>
      <c r="I487" s="21"/>
      <c r="J487" s="22"/>
      <c r="K487" s="22">
        <f t="shared" si="356"/>
        <v>0</v>
      </c>
      <c r="L487" s="22"/>
      <c r="M487" s="22"/>
      <c r="N487" s="21"/>
      <c r="O487" s="22"/>
      <c r="Q487" s="5" t="s">
        <v>163</v>
      </c>
      <c r="R487" s="33">
        <f t="shared" si="351"/>
        <v>0</v>
      </c>
      <c r="S487" s="36">
        <f t="shared" si="357"/>
        <v>0</v>
      </c>
    </row>
    <row r="488" spans="1:19" ht="19.5" hidden="1" thickTop="1" thickBot="1" x14ac:dyDescent="0.3">
      <c r="A488" s="3" t="str">
        <f t="shared" si="355"/>
        <v>b</v>
      </c>
      <c r="B488" s="1" t="s">
        <v>1</v>
      </c>
      <c r="C488" s="7" t="s">
        <v>5</v>
      </c>
      <c r="D488" s="16">
        <v>0</v>
      </c>
      <c r="E488" s="16">
        <v>0</v>
      </c>
      <c r="F488" s="22">
        <f t="shared" si="348"/>
        <v>0</v>
      </c>
      <c r="G488" s="22"/>
      <c r="H488" s="22"/>
      <c r="I488" s="21"/>
      <c r="J488" s="22"/>
      <c r="K488" s="22">
        <f t="shared" si="356"/>
        <v>0</v>
      </c>
      <c r="L488" s="22"/>
      <c r="M488" s="22"/>
      <c r="N488" s="21"/>
      <c r="O488" s="22"/>
      <c r="Q488" s="5" t="s">
        <v>163</v>
      </c>
      <c r="R488" s="33">
        <f t="shared" si="351"/>
        <v>0</v>
      </c>
      <c r="S488" s="36">
        <f t="shared" si="357"/>
        <v>0</v>
      </c>
    </row>
    <row r="489" spans="1:19" ht="19.5" hidden="1" thickTop="1" thickBot="1" x14ac:dyDescent="0.3">
      <c r="A489" s="3" t="str">
        <f t="shared" si="355"/>
        <v>b</v>
      </c>
      <c r="B489" s="1" t="s">
        <v>1</v>
      </c>
      <c r="C489" s="7" t="s">
        <v>6</v>
      </c>
      <c r="D489" s="16">
        <v>0</v>
      </c>
      <c r="E489" s="16">
        <v>0</v>
      </c>
      <c r="F489" s="22">
        <f t="shared" si="348"/>
        <v>0</v>
      </c>
      <c r="G489" s="22"/>
      <c r="H489" s="22"/>
      <c r="I489" s="21"/>
      <c r="J489" s="22"/>
      <c r="K489" s="22">
        <f t="shared" si="356"/>
        <v>0</v>
      </c>
      <c r="L489" s="22"/>
      <c r="M489" s="22"/>
      <c r="N489" s="21"/>
      <c r="O489" s="22"/>
      <c r="Q489" s="5" t="s">
        <v>163</v>
      </c>
      <c r="R489" s="33">
        <f t="shared" si="351"/>
        <v>0</v>
      </c>
      <c r="S489" s="36">
        <f t="shared" si="357"/>
        <v>0</v>
      </c>
    </row>
    <row r="490" spans="1:19" ht="19.5" hidden="1" thickTop="1" thickBot="1" x14ac:dyDescent="0.3">
      <c r="A490" s="3" t="str">
        <f t="shared" si="355"/>
        <v>b</v>
      </c>
      <c r="B490" s="1" t="s">
        <v>1</v>
      </c>
      <c r="C490" s="7" t="s">
        <v>7</v>
      </c>
      <c r="D490" s="16">
        <v>0</v>
      </c>
      <c r="E490" s="16">
        <v>0</v>
      </c>
      <c r="F490" s="22">
        <f t="shared" si="348"/>
        <v>0</v>
      </c>
      <c r="G490" s="22"/>
      <c r="H490" s="22"/>
      <c r="I490" s="21"/>
      <c r="J490" s="22"/>
      <c r="K490" s="22">
        <f t="shared" si="356"/>
        <v>0</v>
      </c>
      <c r="L490" s="22"/>
      <c r="M490" s="22"/>
      <c r="N490" s="21"/>
      <c r="O490" s="22"/>
      <c r="Q490" s="5" t="s">
        <v>163</v>
      </c>
      <c r="R490" s="33">
        <f t="shared" si="351"/>
        <v>0</v>
      </c>
      <c r="S490" s="36">
        <f t="shared" si="357"/>
        <v>0</v>
      </c>
    </row>
    <row r="491" spans="1:19" ht="19.5" thickTop="1" thickBot="1" x14ac:dyDescent="0.3">
      <c r="A491" s="3" t="str">
        <f t="shared" si="355"/>
        <v>a</v>
      </c>
      <c r="B491" s="1" t="s">
        <v>1</v>
      </c>
      <c r="C491" s="7" t="s">
        <v>8</v>
      </c>
      <c r="D491" s="16">
        <v>144000</v>
      </c>
      <c r="E491" s="16">
        <v>0</v>
      </c>
      <c r="F491" s="22">
        <f t="shared" si="348"/>
        <v>144000</v>
      </c>
      <c r="G491" s="22">
        <v>36000</v>
      </c>
      <c r="H491" s="22">
        <v>36000</v>
      </c>
      <c r="I491" s="22">
        <v>36000</v>
      </c>
      <c r="J491" s="22">
        <v>36000</v>
      </c>
      <c r="K491" s="22">
        <f t="shared" si="356"/>
        <v>0</v>
      </c>
      <c r="L491" s="22"/>
      <c r="M491" s="22"/>
      <c r="N491" s="22"/>
      <c r="O491" s="22"/>
      <c r="Q491" s="5" t="s">
        <v>163</v>
      </c>
      <c r="R491" s="33">
        <f t="shared" si="351"/>
        <v>0</v>
      </c>
      <c r="S491" s="36">
        <f t="shared" si="357"/>
        <v>0</v>
      </c>
    </row>
    <row r="492" spans="1:19" ht="19.5" hidden="1" thickTop="1" thickBot="1" x14ac:dyDescent="0.3">
      <c r="A492" s="3" t="str">
        <f t="shared" si="355"/>
        <v>b</v>
      </c>
      <c r="B492" s="1" t="s">
        <v>1</v>
      </c>
      <c r="C492" s="7" t="s">
        <v>9</v>
      </c>
      <c r="D492" s="16">
        <v>0</v>
      </c>
      <c r="E492" s="16">
        <v>0</v>
      </c>
      <c r="F492" s="22">
        <f t="shared" si="348"/>
        <v>0</v>
      </c>
      <c r="G492" s="22"/>
      <c r="H492" s="22"/>
      <c r="I492" s="21"/>
      <c r="J492" s="22"/>
      <c r="K492" s="22">
        <f t="shared" si="356"/>
        <v>0</v>
      </c>
      <c r="L492" s="22"/>
      <c r="M492" s="22"/>
      <c r="N492" s="21"/>
      <c r="O492" s="22"/>
      <c r="Q492" s="5" t="s">
        <v>163</v>
      </c>
      <c r="R492" s="33">
        <f t="shared" si="351"/>
        <v>0</v>
      </c>
      <c r="S492" s="36">
        <f t="shared" si="357"/>
        <v>0</v>
      </c>
    </row>
    <row r="493" spans="1:19" ht="19.5" hidden="1" thickTop="1" thickBot="1" x14ac:dyDescent="0.3">
      <c r="A493" s="3" t="str">
        <f t="shared" si="355"/>
        <v>b</v>
      </c>
      <c r="B493" s="1" t="s">
        <v>1</v>
      </c>
      <c r="C493" s="7" t="s">
        <v>10</v>
      </c>
      <c r="D493" s="16">
        <v>0</v>
      </c>
      <c r="E493" s="16">
        <v>0</v>
      </c>
      <c r="F493" s="22">
        <f t="shared" si="348"/>
        <v>0</v>
      </c>
      <c r="G493" s="22"/>
      <c r="H493" s="22"/>
      <c r="I493" s="21"/>
      <c r="J493" s="22"/>
      <c r="K493" s="22">
        <f t="shared" si="356"/>
        <v>0</v>
      </c>
      <c r="L493" s="22"/>
      <c r="M493" s="22"/>
      <c r="N493" s="21"/>
      <c r="O493" s="22"/>
      <c r="Q493" s="5" t="s">
        <v>163</v>
      </c>
      <c r="R493" s="33">
        <f t="shared" si="351"/>
        <v>0</v>
      </c>
      <c r="S493" s="36">
        <f t="shared" si="357"/>
        <v>0</v>
      </c>
    </row>
    <row r="494" spans="1:19" ht="19.5" hidden="1" thickTop="1" thickBot="1" x14ac:dyDescent="0.3">
      <c r="A494" s="3" t="str">
        <f t="shared" si="355"/>
        <v>b</v>
      </c>
      <c r="B494" s="1" t="s">
        <v>1</v>
      </c>
      <c r="C494" s="7" t="s">
        <v>11</v>
      </c>
      <c r="D494" s="16">
        <v>0</v>
      </c>
      <c r="E494" s="16">
        <v>0</v>
      </c>
      <c r="F494" s="22">
        <f t="shared" si="348"/>
        <v>0</v>
      </c>
      <c r="G494" s="22"/>
      <c r="H494" s="22"/>
      <c r="I494" s="21"/>
      <c r="J494" s="22"/>
      <c r="K494" s="22">
        <f t="shared" si="356"/>
        <v>0</v>
      </c>
      <c r="L494" s="22"/>
      <c r="M494" s="22"/>
      <c r="N494" s="21"/>
      <c r="O494" s="22"/>
      <c r="Q494" s="5" t="s">
        <v>163</v>
      </c>
      <c r="R494" s="33">
        <f t="shared" si="351"/>
        <v>0</v>
      </c>
      <c r="S494" s="36">
        <f t="shared" si="357"/>
        <v>0</v>
      </c>
    </row>
    <row r="495" spans="1:19" ht="19.5" hidden="1" thickTop="1" thickBot="1" x14ac:dyDescent="0.3">
      <c r="A495" s="3" t="str">
        <f t="shared" si="355"/>
        <v>b</v>
      </c>
      <c r="B495" s="1" t="s">
        <v>1</v>
      </c>
      <c r="C495" s="7" t="s">
        <v>12</v>
      </c>
      <c r="D495" s="16">
        <v>0</v>
      </c>
      <c r="E495" s="16">
        <v>0</v>
      </c>
      <c r="F495" s="22">
        <f t="shared" si="348"/>
        <v>0</v>
      </c>
      <c r="G495" s="22"/>
      <c r="H495" s="22"/>
      <c r="I495" s="21"/>
      <c r="J495" s="22"/>
      <c r="K495" s="22">
        <f t="shared" si="356"/>
        <v>0</v>
      </c>
      <c r="L495" s="22"/>
      <c r="M495" s="22"/>
      <c r="N495" s="21"/>
      <c r="O495" s="22"/>
      <c r="Q495" s="5" t="s">
        <v>163</v>
      </c>
      <c r="R495" s="33">
        <f t="shared" si="351"/>
        <v>0</v>
      </c>
      <c r="S495" s="36">
        <f t="shared" si="357"/>
        <v>0</v>
      </c>
    </row>
    <row r="496" spans="1:19" ht="31.5" thickTop="1" thickBot="1" x14ac:dyDescent="0.3">
      <c r="A496" s="3" t="str">
        <f t="shared" si="355"/>
        <v>a</v>
      </c>
      <c r="B496" s="1" t="s">
        <v>202</v>
      </c>
      <c r="C496" s="9" t="s">
        <v>203</v>
      </c>
      <c r="D496" s="14">
        <f t="shared" ref="D496:E496" si="376">D497+D505+D506+D507</f>
        <v>46000</v>
      </c>
      <c r="E496" s="14">
        <f t="shared" si="376"/>
        <v>0</v>
      </c>
      <c r="F496" s="19">
        <f t="shared" ref="F496:F507" si="377">G496+H496+I496+J496</f>
        <v>46000</v>
      </c>
      <c r="G496" s="19">
        <f t="shared" ref="G496:J496" si="378">G497+G505+G506+G507</f>
        <v>0</v>
      </c>
      <c r="H496" s="19">
        <f t="shared" si="378"/>
        <v>0</v>
      </c>
      <c r="I496" s="19">
        <f t="shared" si="378"/>
        <v>23000</v>
      </c>
      <c r="J496" s="19">
        <f t="shared" si="378"/>
        <v>23000</v>
      </c>
      <c r="K496" s="19">
        <f t="shared" si="356"/>
        <v>0</v>
      </c>
      <c r="L496" s="19">
        <f t="shared" ref="L496:O496" si="379">L497+L505+L506+L507</f>
        <v>0</v>
      </c>
      <c r="M496" s="19">
        <f t="shared" si="379"/>
        <v>0</v>
      </c>
      <c r="N496" s="19">
        <f t="shared" si="379"/>
        <v>0</v>
      </c>
      <c r="O496" s="19">
        <f t="shared" si="379"/>
        <v>0</v>
      </c>
      <c r="P496" s="5" t="s">
        <v>159</v>
      </c>
      <c r="Q496" s="5" t="s">
        <v>163</v>
      </c>
      <c r="R496" s="33">
        <f t="shared" ref="R496:R507" si="380">D496-F496</f>
        <v>0</v>
      </c>
      <c r="S496" s="36">
        <f t="shared" si="357"/>
        <v>0</v>
      </c>
    </row>
    <row r="497" spans="1:19" ht="19.5" thickTop="1" thickBot="1" x14ac:dyDescent="0.3">
      <c r="A497" s="3" t="str">
        <f t="shared" si="355"/>
        <v>a</v>
      </c>
      <c r="B497" s="1" t="s">
        <v>1</v>
      </c>
      <c r="C497" s="7" t="s">
        <v>2</v>
      </c>
      <c r="D497" s="15">
        <f t="shared" ref="D497:E497" si="381">D498+D499+D500+D501+D502+D503+D504</f>
        <v>46000</v>
      </c>
      <c r="E497" s="15">
        <f t="shared" si="381"/>
        <v>0</v>
      </c>
      <c r="F497" s="20">
        <f t="shared" si="377"/>
        <v>46000</v>
      </c>
      <c r="G497" s="20">
        <f t="shared" ref="G497:J497" si="382">G498+G499+G500+G501+G502+G503+G504</f>
        <v>0</v>
      </c>
      <c r="H497" s="20">
        <f t="shared" si="382"/>
        <v>0</v>
      </c>
      <c r="I497" s="20">
        <f t="shared" si="382"/>
        <v>23000</v>
      </c>
      <c r="J497" s="20">
        <f t="shared" si="382"/>
        <v>23000</v>
      </c>
      <c r="K497" s="20">
        <f t="shared" si="356"/>
        <v>0</v>
      </c>
      <c r="L497" s="20">
        <f t="shared" ref="L497:O497" si="383">L498+L499+L500+L501+L502+L503+L504</f>
        <v>0</v>
      </c>
      <c r="M497" s="20">
        <f t="shared" si="383"/>
        <v>0</v>
      </c>
      <c r="N497" s="20">
        <f t="shared" si="383"/>
        <v>0</v>
      </c>
      <c r="O497" s="20">
        <f t="shared" si="383"/>
        <v>0</v>
      </c>
      <c r="P497" s="5" t="s">
        <v>159</v>
      </c>
      <c r="Q497" s="5" t="s">
        <v>163</v>
      </c>
      <c r="R497" s="33">
        <f t="shared" si="380"/>
        <v>0</v>
      </c>
      <c r="S497" s="36">
        <f t="shared" si="357"/>
        <v>0</v>
      </c>
    </row>
    <row r="498" spans="1:19" ht="19.5" hidden="1" thickTop="1" thickBot="1" x14ac:dyDescent="0.3">
      <c r="A498" s="3" t="str">
        <f t="shared" si="355"/>
        <v>b</v>
      </c>
      <c r="B498" s="1" t="s">
        <v>1</v>
      </c>
      <c r="C498" s="7" t="s">
        <v>3</v>
      </c>
      <c r="D498" s="16">
        <v>0</v>
      </c>
      <c r="E498" s="16">
        <v>0</v>
      </c>
      <c r="F498" s="22">
        <f t="shared" si="377"/>
        <v>0</v>
      </c>
      <c r="G498" s="22"/>
      <c r="H498" s="22"/>
      <c r="I498" s="21"/>
      <c r="J498" s="22"/>
      <c r="K498" s="22">
        <f t="shared" si="356"/>
        <v>0</v>
      </c>
      <c r="L498" s="22"/>
      <c r="M498" s="22"/>
      <c r="N498" s="21"/>
      <c r="O498" s="22"/>
      <c r="Q498" s="5" t="s">
        <v>163</v>
      </c>
      <c r="R498" s="33">
        <f t="shared" si="380"/>
        <v>0</v>
      </c>
      <c r="S498" s="36">
        <f t="shared" si="357"/>
        <v>0</v>
      </c>
    </row>
    <row r="499" spans="1:19" ht="19.5" hidden="1" thickTop="1" thickBot="1" x14ac:dyDescent="0.3">
      <c r="A499" s="3" t="str">
        <f t="shared" si="355"/>
        <v>b</v>
      </c>
      <c r="B499" s="1" t="s">
        <v>1</v>
      </c>
      <c r="C499" s="7" t="s">
        <v>4</v>
      </c>
      <c r="D499" s="16">
        <v>0</v>
      </c>
      <c r="E499" s="16">
        <v>0</v>
      </c>
      <c r="F499" s="22">
        <f t="shared" si="377"/>
        <v>0</v>
      </c>
      <c r="G499" s="22"/>
      <c r="H499" s="22"/>
      <c r="I499" s="21"/>
      <c r="J499" s="22"/>
      <c r="K499" s="22">
        <f t="shared" si="356"/>
        <v>0</v>
      </c>
      <c r="L499" s="22"/>
      <c r="M499" s="22"/>
      <c r="N499" s="21"/>
      <c r="O499" s="22"/>
      <c r="Q499" s="5" t="s">
        <v>163</v>
      </c>
      <c r="R499" s="33">
        <f t="shared" si="380"/>
        <v>0</v>
      </c>
      <c r="S499" s="36">
        <f t="shared" si="357"/>
        <v>0</v>
      </c>
    </row>
    <row r="500" spans="1:19" ht="19.5" hidden="1" thickTop="1" thickBot="1" x14ac:dyDescent="0.3">
      <c r="A500" s="3" t="str">
        <f t="shared" si="355"/>
        <v>b</v>
      </c>
      <c r="B500" s="1" t="s">
        <v>1</v>
      </c>
      <c r="C500" s="7" t="s">
        <v>5</v>
      </c>
      <c r="D500" s="16">
        <v>0</v>
      </c>
      <c r="E500" s="16">
        <v>0</v>
      </c>
      <c r="F500" s="22">
        <f t="shared" si="377"/>
        <v>0</v>
      </c>
      <c r="G500" s="22"/>
      <c r="H500" s="22"/>
      <c r="I500" s="21"/>
      <c r="J500" s="22"/>
      <c r="K500" s="22">
        <f t="shared" si="356"/>
        <v>0</v>
      </c>
      <c r="L500" s="22"/>
      <c r="M500" s="22"/>
      <c r="N500" s="21"/>
      <c r="O500" s="22"/>
      <c r="Q500" s="5" t="s">
        <v>163</v>
      </c>
      <c r="R500" s="33">
        <f t="shared" si="380"/>
        <v>0</v>
      </c>
      <c r="S500" s="36">
        <f t="shared" si="357"/>
        <v>0</v>
      </c>
    </row>
    <row r="501" spans="1:19" ht="19.5" hidden="1" thickTop="1" thickBot="1" x14ac:dyDescent="0.3">
      <c r="A501" s="3" t="str">
        <f t="shared" si="355"/>
        <v>b</v>
      </c>
      <c r="B501" s="1" t="s">
        <v>1</v>
      </c>
      <c r="C501" s="7" t="s">
        <v>6</v>
      </c>
      <c r="D501" s="16">
        <v>0</v>
      </c>
      <c r="E501" s="16">
        <v>0</v>
      </c>
      <c r="F501" s="22">
        <f t="shared" si="377"/>
        <v>0</v>
      </c>
      <c r="G501" s="22"/>
      <c r="H501" s="22"/>
      <c r="I501" s="21"/>
      <c r="J501" s="22"/>
      <c r="K501" s="22">
        <f t="shared" si="356"/>
        <v>0</v>
      </c>
      <c r="L501" s="22"/>
      <c r="M501" s="22"/>
      <c r="N501" s="21"/>
      <c r="O501" s="22"/>
      <c r="Q501" s="5" t="s">
        <v>163</v>
      </c>
      <c r="R501" s="33">
        <f t="shared" si="380"/>
        <v>0</v>
      </c>
      <c r="S501" s="36">
        <f t="shared" si="357"/>
        <v>0</v>
      </c>
    </row>
    <row r="502" spans="1:19" ht="19.5" hidden="1" thickTop="1" thickBot="1" x14ac:dyDescent="0.3">
      <c r="A502" s="3" t="str">
        <f t="shared" si="355"/>
        <v>b</v>
      </c>
      <c r="B502" s="1" t="s">
        <v>1</v>
      </c>
      <c r="C502" s="7" t="s">
        <v>7</v>
      </c>
      <c r="D502" s="16">
        <v>0</v>
      </c>
      <c r="E502" s="16">
        <v>0</v>
      </c>
      <c r="F502" s="22">
        <f t="shared" si="377"/>
        <v>0</v>
      </c>
      <c r="G502" s="22"/>
      <c r="H502" s="22"/>
      <c r="I502" s="21"/>
      <c r="J502" s="22"/>
      <c r="K502" s="22">
        <f t="shared" si="356"/>
        <v>0</v>
      </c>
      <c r="L502" s="22"/>
      <c r="M502" s="22"/>
      <c r="N502" s="21"/>
      <c r="O502" s="22"/>
      <c r="Q502" s="5" t="s">
        <v>163</v>
      </c>
      <c r="R502" s="33">
        <f t="shared" si="380"/>
        <v>0</v>
      </c>
      <c r="S502" s="36">
        <f t="shared" si="357"/>
        <v>0</v>
      </c>
    </row>
    <row r="503" spans="1:19" ht="19.5" thickTop="1" thickBot="1" x14ac:dyDescent="0.3">
      <c r="A503" s="3" t="str">
        <f t="shared" si="355"/>
        <v>a</v>
      </c>
      <c r="B503" s="1" t="s">
        <v>1</v>
      </c>
      <c r="C503" s="7" t="s">
        <v>8</v>
      </c>
      <c r="D503" s="16">
        <v>46000</v>
      </c>
      <c r="E503" s="16">
        <v>0</v>
      </c>
      <c r="F503" s="22">
        <f t="shared" si="377"/>
        <v>46000</v>
      </c>
      <c r="G503" s="22">
        <v>0</v>
      </c>
      <c r="H503" s="22">
        <v>0</v>
      </c>
      <c r="I503" s="22">
        <v>23000</v>
      </c>
      <c r="J503" s="22">
        <v>23000</v>
      </c>
      <c r="K503" s="22">
        <f t="shared" si="356"/>
        <v>0</v>
      </c>
      <c r="L503" s="22"/>
      <c r="M503" s="22"/>
      <c r="N503" s="22"/>
      <c r="O503" s="22"/>
      <c r="Q503" s="5" t="s">
        <v>163</v>
      </c>
      <c r="R503" s="33">
        <f t="shared" si="380"/>
        <v>0</v>
      </c>
      <c r="S503" s="36">
        <f t="shared" si="357"/>
        <v>0</v>
      </c>
    </row>
    <row r="504" spans="1:19" ht="19.5" hidden="1" thickTop="1" thickBot="1" x14ac:dyDescent="0.3">
      <c r="A504" s="3" t="str">
        <f t="shared" si="355"/>
        <v>b</v>
      </c>
      <c r="B504" s="1" t="s">
        <v>1</v>
      </c>
      <c r="C504" s="7" t="s">
        <v>9</v>
      </c>
      <c r="D504" s="16">
        <v>0</v>
      </c>
      <c r="E504" s="16">
        <v>0</v>
      </c>
      <c r="F504" s="22">
        <f t="shared" si="377"/>
        <v>0</v>
      </c>
      <c r="G504" s="22"/>
      <c r="H504" s="22"/>
      <c r="I504" s="21"/>
      <c r="J504" s="22"/>
      <c r="K504" s="22">
        <f t="shared" si="356"/>
        <v>0</v>
      </c>
      <c r="L504" s="22"/>
      <c r="M504" s="22"/>
      <c r="N504" s="21"/>
      <c r="O504" s="22"/>
      <c r="Q504" s="5" t="s">
        <v>163</v>
      </c>
      <c r="R504" s="33">
        <f t="shared" si="380"/>
        <v>0</v>
      </c>
      <c r="S504" s="36">
        <f t="shared" si="357"/>
        <v>0</v>
      </c>
    </row>
    <row r="505" spans="1:19" ht="19.5" hidden="1" thickTop="1" thickBot="1" x14ac:dyDescent="0.3">
      <c r="A505" s="3" t="str">
        <f t="shared" si="355"/>
        <v>b</v>
      </c>
      <c r="B505" s="1" t="s">
        <v>1</v>
      </c>
      <c r="C505" s="7" t="s">
        <v>10</v>
      </c>
      <c r="D505" s="16">
        <v>0</v>
      </c>
      <c r="E505" s="16">
        <v>0</v>
      </c>
      <c r="F505" s="22">
        <f t="shared" si="377"/>
        <v>0</v>
      </c>
      <c r="G505" s="22"/>
      <c r="H505" s="22"/>
      <c r="I505" s="21"/>
      <c r="J505" s="22"/>
      <c r="K505" s="22">
        <f t="shared" si="356"/>
        <v>0</v>
      </c>
      <c r="L505" s="22"/>
      <c r="M505" s="22"/>
      <c r="N505" s="21"/>
      <c r="O505" s="22"/>
      <c r="Q505" s="5" t="s">
        <v>163</v>
      </c>
      <c r="R505" s="33">
        <f t="shared" si="380"/>
        <v>0</v>
      </c>
      <c r="S505" s="36">
        <f t="shared" si="357"/>
        <v>0</v>
      </c>
    </row>
    <row r="506" spans="1:19" ht="19.5" hidden="1" thickTop="1" thickBot="1" x14ac:dyDescent="0.3">
      <c r="A506" s="3" t="str">
        <f t="shared" si="355"/>
        <v>b</v>
      </c>
      <c r="B506" s="1" t="s">
        <v>1</v>
      </c>
      <c r="C506" s="7" t="s">
        <v>11</v>
      </c>
      <c r="D506" s="16">
        <v>0</v>
      </c>
      <c r="E506" s="16">
        <v>0</v>
      </c>
      <c r="F506" s="22">
        <f t="shared" si="377"/>
        <v>0</v>
      </c>
      <c r="G506" s="22"/>
      <c r="H506" s="22"/>
      <c r="I506" s="21"/>
      <c r="J506" s="22"/>
      <c r="K506" s="22">
        <f t="shared" si="356"/>
        <v>0</v>
      </c>
      <c r="L506" s="22"/>
      <c r="M506" s="22"/>
      <c r="N506" s="21"/>
      <c r="O506" s="22"/>
      <c r="Q506" s="5" t="s">
        <v>163</v>
      </c>
      <c r="R506" s="33">
        <f t="shared" si="380"/>
        <v>0</v>
      </c>
      <c r="S506" s="36">
        <f t="shared" si="357"/>
        <v>0</v>
      </c>
    </row>
    <row r="507" spans="1:19" ht="19.5" hidden="1" thickTop="1" thickBot="1" x14ac:dyDescent="0.3">
      <c r="A507" s="3" t="str">
        <f t="shared" si="355"/>
        <v>b</v>
      </c>
      <c r="B507" s="1" t="s">
        <v>1</v>
      </c>
      <c r="C507" s="7" t="s">
        <v>12</v>
      </c>
      <c r="D507" s="16">
        <v>0</v>
      </c>
      <c r="E507" s="16">
        <v>0</v>
      </c>
      <c r="F507" s="22">
        <f t="shared" si="377"/>
        <v>0</v>
      </c>
      <c r="G507" s="22"/>
      <c r="H507" s="22"/>
      <c r="I507" s="21"/>
      <c r="J507" s="22"/>
      <c r="K507" s="22">
        <f t="shared" si="356"/>
        <v>0</v>
      </c>
      <c r="L507" s="22"/>
      <c r="M507" s="22"/>
      <c r="N507" s="21"/>
      <c r="O507" s="22"/>
      <c r="Q507" s="5" t="s">
        <v>163</v>
      </c>
      <c r="R507" s="33">
        <f t="shared" si="380"/>
        <v>0</v>
      </c>
      <c r="S507" s="36">
        <f t="shared" si="357"/>
        <v>0</v>
      </c>
    </row>
    <row r="508" spans="1:19" ht="46.5" hidden="1" thickTop="1" thickBot="1" x14ac:dyDescent="0.3">
      <c r="A508" s="3" t="str">
        <f t="shared" si="355"/>
        <v>b</v>
      </c>
      <c r="B508" s="1" t="s">
        <v>204</v>
      </c>
      <c r="C508" s="9" t="s">
        <v>205</v>
      </c>
      <c r="D508" s="14">
        <f t="shared" ref="D508:E508" si="384">D509+D517+D518+D519</f>
        <v>0</v>
      </c>
      <c r="E508" s="14">
        <f t="shared" si="384"/>
        <v>0</v>
      </c>
      <c r="F508" s="19">
        <f t="shared" ref="F508:F519" si="385">G508+H508+I508+J508</f>
        <v>0</v>
      </c>
      <c r="G508" s="19">
        <f t="shared" ref="G508:J508" si="386">G509+G517+G518+G519</f>
        <v>0</v>
      </c>
      <c r="H508" s="19">
        <f t="shared" si="386"/>
        <v>0</v>
      </c>
      <c r="I508" s="19">
        <f t="shared" si="386"/>
        <v>0</v>
      </c>
      <c r="J508" s="19">
        <f t="shared" si="386"/>
        <v>0</v>
      </c>
      <c r="K508" s="19">
        <f t="shared" si="356"/>
        <v>0</v>
      </c>
      <c r="L508" s="19">
        <f t="shared" ref="L508:O508" si="387">L509+L517+L518+L519</f>
        <v>0</v>
      </c>
      <c r="M508" s="19">
        <f t="shared" si="387"/>
        <v>0</v>
      </c>
      <c r="N508" s="19">
        <f t="shared" si="387"/>
        <v>0</v>
      </c>
      <c r="O508" s="19">
        <f t="shared" si="387"/>
        <v>0</v>
      </c>
      <c r="P508" s="5" t="s">
        <v>159</v>
      </c>
      <c r="Q508" s="5" t="s">
        <v>163</v>
      </c>
      <c r="R508" s="33">
        <f t="shared" ref="R508:R519" si="388">D508-F508</f>
        <v>0</v>
      </c>
      <c r="S508" s="36">
        <f t="shared" si="357"/>
        <v>0</v>
      </c>
    </row>
    <row r="509" spans="1:19" ht="19.5" hidden="1" thickTop="1" thickBot="1" x14ac:dyDescent="0.3">
      <c r="A509" s="3" t="str">
        <f t="shared" si="355"/>
        <v>b</v>
      </c>
      <c r="B509" s="1" t="s">
        <v>1</v>
      </c>
      <c r="C509" s="7" t="s">
        <v>2</v>
      </c>
      <c r="D509" s="15">
        <f t="shared" ref="D509:E509" si="389">D510+D511+D512+D513+D514+D515+D516</f>
        <v>0</v>
      </c>
      <c r="E509" s="15">
        <f t="shared" si="389"/>
        <v>0</v>
      </c>
      <c r="F509" s="20">
        <f t="shared" si="385"/>
        <v>0</v>
      </c>
      <c r="G509" s="20">
        <f t="shared" ref="G509:J509" si="390">G510+G511+G512+G513+G514+G515+G516</f>
        <v>0</v>
      </c>
      <c r="H509" s="20">
        <f t="shared" si="390"/>
        <v>0</v>
      </c>
      <c r="I509" s="20">
        <f t="shared" si="390"/>
        <v>0</v>
      </c>
      <c r="J509" s="20">
        <f t="shared" si="390"/>
        <v>0</v>
      </c>
      <c r="K509" s="20">
        <f t="shared" si="356"/>
        <v>0</v>
      </c>
      <c r="L509" s="20">
        <f t="shared" ref="L509:O509" si="391">L510+L511+L512+L513+L514+L515+L516</f>
        <v>0</v>
      </c>
      <c r="M509" s="20">
        <f t="shared" si="391"/>
        <v>0</v>
      </c>
      <c r="N509" s="20">
        <f t="shared" si="391"/>
        <v>0</v>
      </c>
      <c r="O509" s="20">
        <f t="shared" si="391"/>
        <v>0</v>
      </c>
      <c r="P509" s="5" t="s">
        <v>159</v>
      </c>
      <c r="Q509" s="5" t="s">
        <v>163</v>
      </c>
      <c r="R509" s="33">
        <f t="shared" si="388"/>
        <v>0</v>
      </c>
      <c r="S509" s="36">
        <f t="shared" si="357"/>
        <v>0</v>
      </c>
    </row>
    <row r="510" spans="1:19" ht="19.5" hidden="1" thickTop="1" thickBot="1" x14ac:dyDescent="0.3">
      <c r="A510" s="3" t="str">
        <f t="shared" si="355"/>
        <v>b</v>
      </c>
      <c r="B510" s="1" t="s">
        <v>1</v>
      </c>
      <c r="C510" s="7" t="s">
        <v>3</v>
      </c>
      <c r="D510" s="16">
        <v>0</v>
      </c>
      <c r="E510" s="16">
        <v>0</v>
      </c>
      <c r="F510" s="22">
        <f t="shared" si="385"/>
        <v>0</v>
      </c>
      <c r="G510" s="22"/>
      <c r="H510" s="22"/>
      <c r="I510" s="21"/>
      <c r="J510" s="22"/>
      <c r="K510" s="22">
        <f t="shared" si="356"/>
        <v>0</v>
      </c>
      <c r="L510" s="22"/>
      <c r="M510" s="22"/>
      <c r="N510" s="21"/>
      <c r="O510" s="22"/>
      <c r="Q510" s="5" t="s">
        <v>163</v>
      </c>
      <c r="R510" s="33">
        <f t="shared" si="388"/>
        <v>0</v>
      </c>
      <c r="S510" s="36">
        <f t="shared" si="357"/>
        <v>0</v>
      </c>
    </row>
    <row r="511" spans="1:19" ht="19.5" hidden="1" thickTop="1" thickBot="1" x14ac:dyDescent="0.3">
      <c r="A511" s="3" t="str">
        <f t="shared" si="355"/>
        <v>b</v>
      </c>
      <c r="B511" s="1" t="s">
        <v>1</v>
      </c>
      <c r="C511" s="7" t="s">
        <v>4</v>
      </c>
      <c r="D511" s="16">
        <v>0</v>
      </c>
      <c r="E511" s="16">
        <v>0</v>
      </c>
      <c r="F511" s="22">
        <f t="shared" si="385"/>
        <v>0</v>
      </c>
      <c r="G511" s="22"/>
      <c r="H511" s="22"/>
      <c r="I511" s="21"/>
      <c r="J511" s="22"/>
      <c r="K511" s="22">
        <f t="shared" si="356"/>
        <v>0</v>
      </c>
      <c r="L511" s="22"/>
      <c r="M511" s="22"/>
      <c r="N511" s="21"/>
      <c r="O511" s="22"/>
      <c r="Q511" s="5" t="s">
        <v>163</v>
      </c>
      <c r="R511" s="33">
        <f t="shared" si="388"/>
        <v>0</v>
      </c>
      <c r="S511" s="36">
        <f t="shared" si="357"/>
        <v>0</v>
      </c>
    </row>
    <row r="512" spans="1:19" ht="19.5" hidden="1" thickTop="1" thickBot="1" x14ac:dyDescent="0.3">
      <c r="A512" s="3" t="str">
        <f t="shared" si="355"/>
        <v>b</v>
      </c>
      <c r="B512" s="1" t="s">
        <v>1</v>
      </c>
      <c r="C512" s="7" t="s">
        <v>5</v>
      </c>
      <c r="D512" s="16">
        <v>0</v>
      </c>
      <c r="E512" s="16">
        <v>0</v>
      </c>
      <c r="F512" s="22">
        <f t="shared" si="385"/>
        <v>0</v>
      </c>
      <c r="G512" s="22"/>
      <c r="H512" s="22"/>
      <c r="I512" s="21"/>
      <c r="J512" s="22"/>
      <c r="K512" s="22">
        <f t="shared" si="356"/>
        <v>0</v>
      </c>
      <c r="L512" s="22"/>
      <c r="M512" s="22"/>
      <c r="N512" s="21"/>
      <c r="O512" s="22"/>
      <c r="Q512" s="5" t="s">
        <v>163</v>
      </c>
      <c r="R512" s="33">
        <f t="shared" si="388"/>
        <v>0</v>
      </c>
      <c r="S512" s="36">
        <f t="shared" si="357"/>
        <v>0</v>
      </c>
    </row>
    <row r="513" spans="1:19" ht="19.5" hidden="1" thickTop="1" thickBot="1" x14ac:dyDescent="0.3">
      <c r="A513" s="3" t="str">
        <f t="shared" si="355"/>
        <v>b</v>
      </c>
      <c r="B513" s="1" t="s">
        <v>1</v>
      </c>
      <c r="C513" s="7" t="s">
        <v>6</v>
      </c>
      <c r="D513" s="16">
        <v>0</v>
      </c>
      <c r="E513" s="16">
        <v>0</v>
      </c>
      <c r="F513" s="22">
        <f t="shared" si="385"/>
        <v>0</v>
      </c>
      <c r="G513" s="22"/>
      <c r="H513" s="22"/>
      <c r="I513" s="21"/>
      <c r="J513" s="22"/>
      <c r="K513" s="22">
        <f t="shared" si="356"/>
        <v>0</v>
      </c>
      <c r="L513" s="22"/>
      <c r="M513" s="22"/>
      <c r="N513" s="21"/>
      <c r="O513" s="22"/>
      <c r="Q513" s="5" t="s">
        <v>163</v>
      </c>
      <c r="R513" s="33">
        <f t="shared" si="388"/>
        <v>0</v>
      </c>
      <c r="S513" s="36">
        <f t="shared" si="357"/>
        <v>0</v>
      </c>
    </row>
    <row r="514" spans="1:19" ht="19.5" hidden="1" thickTop="1" thickBot="1" x14ac:dyDescent="0.3">
      <c r="A514" s="3" t="str">
        <f t="shared" si="355"/>
        <v>b</v>
      </c>
      <c r="B514" s="1" t="s">
        <v>1</v>
      </c>
      <c r="C514" s="7" t="s">
        <v>7</v>
      </c>
      <c r="D514" s="16">
        <v>0</v>
      </c>
      <c r="E514" s="16">
        <v>0</v>
      </c>
      <c r="F514" s="22">
        <f t="shared" si="385"/>
        <v>0</v>
      </c>
      <c r="G514" s="22"/>
      <c r="H514" s="22"/>
      <c r="I514" s="21"/>
      <c r="J514" s="22"/>
      <c r="K514" s="22">
        <f t="shared" si="356"/>
        <v>0</v>
      </c>
      <c r="L514" s="22"/>
      <c r="M514" s="22"/>
      <c r="N514" s="21"/>
      <c r="O514" s="22"/>
      <c r="Q514" s="5" t="s">
        <v>163</v>
      </c>
      <c r="R514" s="33">
        <f t="shared" si="388"/>
        <v>0</v>
      </c>
      <c r="S514" s="36">
        <f t="shared" si="357"/>
        <v>0</v>
      </c>
    </row>
    <row r="515" spans="1:19" ht="19.5" hidden="1" thickTop="1" thickBot="1" x14ac:dyDescent="0.3">
      <c r="A515" s="3" t="str">
        <f t="shared" si="355"/>
        <v>b</v>
      </c>
      <c r="B515" s="1" t="s">
        <v>1</v>
      </c>
      <c r="C515" s="7" t="s">
        <v>8</v>
      </c>
      <c r="D515" s="16"/>
      <c r="E515" s="16"/>
      <c r="F515" s="22">
        <f t="shared" si="385"/>
        <v>0</v>
      </c>
      <c r="G515" s="22"/>
      <c r="H515" s="22"/>
      <c r="I515" s="22"/>
      <c r="J515" s="22"/>
      <c r="K515" s="22">
        <f t="shared" si="356"/>
        <v>0</v>
      </c>
      <c r="L515" s="22"/>
      <c r="M515" s="22"/>
      <c r="N515" s="22"/>
      <c r="O515" s="22"/>
      <c r="Q515" s="5" t="s">
        <v>163</v>
      </c>
      <c r="R515" s="33">
        <f t="shared" si="388"/>
        <v>0</v>
      </c>
      <c r="S515" s="36">
        <f t="shared" si="357"/>
        <v>0</v>
      </c>
    </row>
    <row r="516" spans="1:19" ht="19.5" hidden="1" thickTop="1" thickBot="1" x14ac:dyDescent="0.3">
      <c r="A516" s="3" t="str">
        <f t="shared" si="355"/>
        <v>b</v>
      </c>
      <c r="B516" s="1" t="s">
        <v>1</v>
      </c>
      <c r="C516" s="7" t="s">
        <v>9</v>
      </c>
      <c r="D516" s="16">
        <v>0</v>
      </c>
      <c r="E516" s="16">
        <v>0</v>
      </c>
      <c r="F516" s="22">
        <f t="shared" si="385"/>
        <v>0</v>
      </c>
      <c r="G516" s="22"/>
      <c r="H516" s="22"/>
      <c r="I516" s="21"/>
      <c r="J516" s="22"/>
      <c r="K516" s="22">
        <f t="shared" si="356"/>
        <v>0</v>
      </c>
      <c r="L516" s="22"/>
      <c r="M516" s="22"/>
      <c r="N516" s="21"/>
      <c r="O516" s="22"/>
      <c r="Q516" s="5" t="s">
        <v>163</v>
      </c>
      <c r="R516" s="33">
        <f t="shared" si="388"/>
        <v>0</v>
      </c>
      <c r="S516" s="36">
        <f t="shared" si="357"/>
        <v>0</v>
      </c>
    </row>
    <row r="517" spans="1:19" ht="19.5" hidden="1" thickTop="1" thickBot="1" x14ac:dyDescent="0.3">
      <c r="A517" s="3" t="str">
        <f t="shared" ref="A517:A580" si="392">IF((D517+F517+G517+H517+J517+I517)&gt;0,"a","b")</f>
        <v>b</v>
      </c>
      <c r="B517" s="1" t="s">
        <v>1</v>
      </c>
      <c r="C517" s="7" t="s">
        <v>10</v>
      </c>
      <c r="D517" s="16">
        <v>0</v>
      </c>
      <c r="E517" s="16">
        <v>0</v>
      </c>
      <c r="F517" s="22">
        <f t="shared" si="385"/>
        <v>0</v>
      </c>
      <c r="G517" s="22"/>
      <c r="H517" s="22"/>
      <c r="I517" s="21"/>
      <c r="J517" s="22"/>
      <c r="K517" s="22">
        <f t="shared" si="356"/>
        <v>0</v>
      </c>
      <c r="L517" s="22"/>
      <c r="M517" s="22"/>
      <c r="N517" s="21"/>
      <c r="O517" s="22"/>
      <c r="Q517" s="5" t="s">
        <v>163</v>
      </c>
      <c r="R517" s="33">
        <f t="shared" si="388"/>
        <v>0</v>
      </c>
      <c r="S517" s="36">
        <f t="shared" ref="S517:S580" si="393">E517-K517</f>
        <v>0</v>
      </c>
    </row>
    <row r="518" spans="1:19" ht="19.5" hidden="1" thickTop="1" thickBot="1" x14ac:dyDescent="0.3">
      <c r="A518" s="3" t="str">
        <f t="shared" si="392"/>
        <v>b</v>
      </c>
      <c r="B518" s="1" t="s">
        <v>1</v>
      </c>
      <c r="C518" s="7" t="s">
        <v>11</v>
      </c>
      <c r="D518" s="16">
        <v>0</v>
      </c>
      <c r="E518" s="16">
        <v>0</v>
      </c>
      <c r="F518" s="22">
        <f t="shared" si="385"/>
        <v>0</v>
      </c>
      <c r="G518" s="22"/>
      <c r="H518" s="22"/>
      <c r="I518" s="21"/>
      <c r="J518" s="22"/>
      <c r="K518" s="22">
        <f t="shared" si="356"/>
        <v>0</v>
      </c>
      <c r="L518" s="22"/>
      <c r="M518" s="22"/>
      <c r="N518" s="21"/>
      <c r="O518" s="22"/>
      <c r="Q518" s="5" t="s">
        <v>163</v>
      </c>
      <c r="R518" s="33">
        <f t="shared" si="388"/>
        <v>0</v>
      </c>
      <c r="S518" s="36">
        <f t="shared" si="393"/>
        <v>0</v>
      </c>
    </row>
    <row r="519" spans="1:19" ht="19.5" hidden="1" thickTop="1" thickBot="1" x14ac:dyDescent="0.3">
      <c r="A519" s="3" t="str">
        <f t="shared" si="392"/>
        <v>b</v>
      </c>
      <c r="B519" s="1" t="s">
        <v>1</v>
      </c>
      <c r="C519" s="7" t="s">
        <v>12</v>
      </c>
      <c r="D519" s="16">
        <v>0</v>
      </c>
      <c r="E519" s="16">
        <v>0</v>
      </c>
      <c r="F519" s="22">
        <f t="shared" si="385"/>
        <v>0</v>
      </c>
      <c r="G519" s="22"/>
      <c r="H519" s="22"/>
      <c r="I519" s="21"/>
      <c r="J519" s="22"/>
      <c r="K519" s="22">
        <f t="shared" si="356"/>
        <v>0</v>
      </c>
      <c r="L519" s="22"/>
      <c r="M519" s="22"/>
      <c r="N519" s="21"/>
      <c r="O519" s="22"/>
      <c r="Q519" s="5" t="s">
        <v>163</v>
      </c>
      <c r="R519" s="33">
        <f t="shared" si="388"/>
        <v>0</v>
      </c>
      <c r="S519" s="36">
        <f t="shared" si="393"/>
        <v>0</v>
      </c>
    </row>
    <row r="520" spans="1:19" ht="35.25" customHeight="1" thickTop="1" thickBot="1" x14ac:dyDescent="0.3">
      <c r="A520" s="3" t="str">
        <f t="shared" si="392"/>
        <v>a</v>
      </c>
      <c r="B520" s="37" t="s">
        <v>81</v>
      </c>
      <c r="C520" s="38" t="s">
        <v>206</v>
      </c>
      <c r="D520" s="14">
        <f t="shared" ref="D520:E520" si="394">D521+D529+D530+D531</f>
        <v>801475000</v>
      </c>
      <c r="E520" s="14">
        <f t="shared" si="394"/>
        <v>0</v>
      </c>
      <c r="F520" s="40">
        <f t="shared" si="348"/>
        <v>801475000</v>
      </c>
      <c r="G520" s="40">
        <f t="shared" ref="G520:J520" si="395">G521+G529+G530+G531</f>
        <v>218831700</v>
      </c>
      <c r="H520" s="40">
        <f t="shared" si="395"/>
        <v>203112900</v>
      </c>
      <c r="I520" s="40">
        <f t="shared" si="395"/>
        <v>205346900</v>
      </c>
      <c r="J520" s="40">
        <f t="shared" si="395"/>
        <v>174183500</v>
      </c>
      <c r="K520" s="14">
        <f t="shared" si="356"/>
        <v>0</v>
      </c>
      <c r="L520" s="14">
        <f t="shared" ref="L520:O520" si="396">L521+L529+L530+L531</f>
        <v>0</v>
      </c>
      <c r="M520" s="14">
        <f t="shared" si="396"/>
        <v>0</v>
      </c>
      <c r="N520" s="14">
        <f t="shared" si="396"/>
        <v>0</v>
      </c>
      <c r="O520" s="14">
        <f t="shared" si="396"/>
        <v>0</v>
      </c>
      <c r="P520" s="5" t="s">
        <v>159</v>
      </c>
      <c r="Q520" s="5" t="s">
        <v>167</v>
      </c>
      <c r="R520" s="33">
        <f t="shared" si="351"/>
        <v>0</v>
      </c>
      <c r="S520" s="36">
        <f t="shared" si="393"/>
        <v>0</v>
      </c>
    </row>
    <row r="521" spans="1:19" ht="19.5" thickTop="1" thickBot="1" x14ac:dyDescent="0.3">
      <c r="A521" s="3" t="str">
        <f t="shared" si="392"/>
        <v>a</v>
      </c>
      <c r="B521" s="1" t="s">
        <v>1</v>
      </c>
      <c r="C521" s="7" t="s">
        <v>2</v>
      </c>
      <c r="D521" s="15">
        <f t="shared" ref="D521:E521" si="397">D522+D523+D524+D525+D526+D527+D528</f>
        <v>801445000</v>
      </c>
      <c r="E521" s="15">
        <f t="shared" si="397"/>
        <v>0</v>
      </c>
      <c r="F521" s="20">
        <f t="shared" si="348"/>
        <v>801445000</v>
      </c>
      <c r="G521" s="20">
        <f t="shared" ref="G521:J521" si="398">G522+G523+G524+G525+G526+G527+G528</f>
        <v>218824200</v>
      </c>
      <c r="H521" s="20">
        <f t="shared" si="398"/>
        <v>203105400</v>
      </c>
      <c r="I521" s="20">
        <f t="shared" si="398"/>
        <v>205339400</v>
      </c>
      <c r="J521" s="20">
        <f t="shared" si="398"/>
        <v>174176000</v>
      </c>
      <c r="K521" s="20">
        <f t="shared" si="356"/>
        <v>0</v>
      </c>
      <c r="L521" s="20">
        <f t="shared" ref="L521:O521" si="399">L522+L523+L524+L525+L526+L527+L528</f>
        <v>0</v>
      </c>
      <c r="M521" s="20">
        <f t="shared" si="399"/>
        <v>0</v>
      </c>
      <c r="N521" s="20">
        <f t="shared" si="399"/>
        <v>0</v>
      </c>
      <c r="O521" s="20">
        <f t="shared" si="399"/>
        <v>0</v>
      </c>
      <c r="P521" s="5" t="s">
        <v>159</v>
      </c>
      <c r="Q521" s="5" t="s">
        <v>167</v>
      </c>
      <c r="R521" s="33">
        <f t="shared" si="351"/>
        <v>0</v>
      </c>
      <c r="S521" s="36">
        <f t="shared" si="393"/>
        <v>0</v>
      </c>
    </row>
    <row r="522" spans="1:19" ht="19.5" hidden="1" thickTop="1" thickBot="1" x14ac:dyDescent="0.3">
      <c r="A522" s="3" t="str">
        <f t="shared" si="392"/>
        <v>b</v>
      </c>
      <c r="B522" s="1" t="s">
        <v>1</v>
      </c>
      <c r="C522" s="7" t="s">
        <v>3</v>
      </c>
      <c r="D522" s="15">
        <f t="shared" ref="D522:E531" si="400">D534+D546+D822+D1002+D1038+D1050</f>
        <v>0</v>
      </c>
      <c r="E522" s="15">
        <f t="shared" si="400"/>
        <v>0</v>
      </c>
      <c r="F522" s="20">
        <f t="shared" si="348"/>
        <v>0</v>
      </c>
      <c r="G522" s="20">
        <f t="shared" ref="G522:J531" si="401">G534+G546+G822+G1002+G1038+G1050</f>
        <v>0</v>
      </c>
      <c r="H522" s="20">
        <f t="shared" si="401"/>
        <v>0</v>
      </c>
      <c r="I522" s="20">
        <f t="shared" si="401"/>
        <v>0</v>
      </c>
      <c r="J522" s="20">
        <f t="shared" si="401"/>
        <v>0</v>
      </c>
      <c r="K522" s="20">
        <f t="shared" si="356"/>
        <v>0</v>
      </c>
      <c r="L522" s="20">
        <f t="shared" ref="L522:O522" si="402">L534+L546+L822+L1002+L1038+L1050</f>
        <v>0</v>
      </c>
      <c r="M522" s="20">
        <f t="shared" si="402"/>
        <v>0</v>
      </c>
      <c r="N522" s="20">
        <f t="shared" si="402"/>
        <v>0</v>
      </c>
      <c r="O522" s="20">
        <f t="shared" si="402"/>
        <v>0</v>
      </c>
      <c r="P522" s="5" t="s">
        <v>159</v>
      </c>
      <c r="Q522" s="5" t="s">
        <v>167</v>
      </c>
      <c r="R522" s="33">
        <f t="shared" si="351"/>
        <v>0</v>
      </c>
      <c r="S522" s="36">
        <f t="shared" si="393"/>
        <v>0</v>
      </c>
    </row>
    <row r="523" spans="1:19" ht="19.5" thickTop="1" thickBot="1" x14ac:dyDescent="0.3">
      <c r="A523" s="3" t="str">
        <f t="shared" si="392"/>
        <v>a</v>
      </c>
      <c r="B523" s="1" t="s">
        <v>1</v>
      </c>
      <c r="C523" s="7" t="s">
        <v>4</v>
      </c>
      <c r="D523" s="15">
        <f t="shared" si="400"/>
        <v>52432000</v>
      </c>
      <c r="E523" s="15">
        <f t="shared" si="400"/>
        <v>0</v>
      </c>
      <c r="F523" s="20">
        <f t="shared" si="348"/>
        <v>52432000</v>
      </c>
      <c r="G523" s="20">
        <f t="shared" si="401"/>
        <v>12849700</v>
      </c>
      <c r="H523" s="20">
        <f t="shared" si="401"/>
        <v>14986700</v>
      </c>
      <c r="I523" s="20">
        <f t="shared" si="401"/>
        <v>12144800</v>
      </c>
      <c r="J523" s="20">
        <f t="shared" si="401"/>
        <v>12450800</v>
      </c>
      <c r="K523" s="20">
        <f t="shared" si="356"/>
        <v>0</v>
      </c>
      <c r="L523" s="20">
        <f t="shared" ref="L523:O523" si="403">L535+L547+L823+L1003+L1039+L1051</f>
        <v>0</v>
      </c>
      <c r="M523" s="20">
        <f t="shared" si="403"/>
        <v>0</v>
      </c>
      <c r="N523" s="20">
        <f t="shared" si="403"/>
        <v>0</v>
      </c>
      <c r="O523" s="20">
        <f t="shared" si="403"/>
        <v>0</v>
      </c>
      <c r="P523" s="5" t="s">
        <v>159</v>
      </c>
      <c r="Q523" s="5" t="s">
        <v>167</v>
      </c>
      <c r="R523" s="33">
        <f t="shared" si="351"/>
        <v>0</v>
      </c>
      <c r="S523" s="36">
        <f t="shared" si="393"/>
        <v>0</v>
      </c>
    </row>
    <row r="524" spans="1:19" ht="19.5" hidden="1" thickTop="1" thickBot="1" x14ac:dyDescent="0.3">
      <c r="A524" s="3" t="str">
        <f t="shared" si="392"/>
        <v>b</v>
      </c>
      <c r="B524" s="1" t="s">
        <v>1</v>
      </c>
      <c r="C524" s="7" t="s">
        <v>5</v>
      </c>
      <c r="D524" s="15">
        <f t="shared" si="400"/>
        <v>0</v>
      </c>
      <c r="E524" s="15">
        <f t="shared" si="400"/>
        <v>0</v>
      </c>
      <c r="F524" s="20">
        <f t="shared" si="348"/>
        <v>0</v>
      </c>
      <c r="G524" s="20">
        <f t="shared" si="401"/>
        <v>0</v>
      </c>
      <c r="H524" s="20">
        <f t="shared" si="401"/>
        <v>0</v>
      </c>
      <c r="I524" s="20">
        <f t="shared" si="401"/>
        <v>0</v>
      </c>
      <c r="J524" s="20">
        <f t="shared" si="401"/>
        <v>0</v>
      </c>
      <c r="K524" s="20">
        <f t="shared" si="356"/>
        <v>0</v>
      </c>
      <c r="L524" s="20">
        <f t="shared" ref="L524:O524" si="404">L536+L548+L824+L1004+L1040+L1052</f>
        <v>0</v>
      </c>
      <c r="M524" s="20">
        <f t="shared" si="404"/>
        <v>0</v>
      </c>
      <c r="N524" s="20">
        <f t="shared" si="404"/>
        <v>0</v>
      </c>
      <c r="O524" s="20">
        <f t="shared" si="404"/>
        <v>0</v>
      </c>
      <c r="P524" s="5" t="s">
        <v>159</v>
      </c>
      <c r="Q524" s="5" t="s">
        <v>167</v>
      </c>
      <c r="R524" s="33">
        <f t="shared" si="351"/>
        <v>0</v>
      </c>
      <c r="S524" s="36">
        <f t="shared" si="393"/>
        <v>0</v>
      </c>
    </row>
    <row r="525" spans="1:19" ht="19.5" hidden="1" thickTop="1" thickBot="1" x14ac:dyDescent="0.3">
      <c r="A525" s="3" t="str">
        <f t="shared" si="392"/>
        <v>b</v>
      </c>
      <c r="B525" s="1" t="s">
        <v>1</v>
      </c>
      <c r="C525" s="7" t="s">
        <v>6</v>
      </c>
      <c r="D525" s="15">
        <f t="shared" si="400"/>
        <v>0</v>
      </c>
      <c r="E525" s="15">
        <f t="shared" si="400"/>
        <v>0</v>
      </c>
      <c r="F525" s="20">
        <f t="shared" si="348"/>
        <v>0</v>
      </c>
      <c r="G525" s="20">
        <f t="shared" si="401"/>
        <v>0</v>
      </c>
      <c r="H525" s="20">
        <f t="shared" si="401"/>
        <v>0</v>
      </c>
      <c r="I525" s="20">
        <f t="shared" si="401"/>
        <v>0</v>
      </c>
      <c r="J525" s="20">
        <f t="shared" si="401"/>
        <v>0</v>
      </c>
      <c r="K525" s="20">
        <f t="shared" si="356"/>
        <v>0</v>
      </c>
      <c r="L525" s="20">
        <f t="shared" ref="L525:O525" si="405">L537+L549+L825+L1005+L1041+L1053</f>
        <v>0</v>
      </c>
      <c r="M525" s="20">
        <f t="shared" si="405"/>
        <v>0</v>
      </c>
      <c r="N525" s="20">
        <f t="shared" si="405"/>
        <v>0</v>
      </c>
      <c r="O525" s="20">
        <f t="shared" si="405"/>
        <v>0</v>
      </c>
      <c r="P525" s="5" t="s">
        <v>159</v>
      </c>
      <c r="Q525" s="5" t="s">
        <v>167</v>
      </c>
      <c r="R525" s="33">
        <f t="shared" si="351"/>
        <v>0</v>
      </c>
      <c r="S525" s="36">
        <f t="shared" si="393"/>
        <v>0</v>
      </c>
    </row>
    <row r="526" spans="1:19" ht="19.5" hidden="1" thickTop="1" thickBot="1" x14ac:dyDescent="0.3">
      <c r="A526" s="3" t="str">
        <f t="shared" si="392"/>
        <v>b</v>
      </c>
      <c r="B526" s="1" t="s">
        <v>1</v>
      </c>
      <c r="C526" s="7" t="s">
        <v>7</v>
      </c>
      <c r="D526" s="15">
        <f t="shared" si="400"/>
        <v>0</v>
      </c>
      <c r="E526" s="15">
        <f t="shared" si="400"/>
        <v>0</v>
      </c>
      <c r="F526" s="20">
        <f t="shared" si="348"/>
        <v>0</v>
      </c>
      <c r="G526" s="20">
        <f t="shared" si="401"/>
        <v>0</v>
      </c>
      <c r="H526" s="20">
        <f t="shared" si="401"/>
        <v>0</v>
      </c>
      <c r="I526" s="20">
        <f t="shared" si="401"/>
        <v>0</v>
      </c>
      <c r="J526" s="20">
        <f t="shared" si="401"/>
        <v>0</v>
      </c>
      <c r="K526" s="20">
        <f t="shared" si="356"/>
        <v>0</v>
      </c>
      <c r="L526" s="20">
        <f t="shared" ref="L526:O526" si="406">L538+L550+L826+L1006+L1042+L1054</f>
        <v>0</v>
      </c>
      <c r="M526" s="20">
        <f t="shared" si="406"/>
        <v>0</v>
      </c>
      <c r="N526" s="20">
        <f t="shared" si="406"/>
        <v>0</v>
      </c>
      <c r="O526" s="20">
        <f t="shared" si="406"/>
        <v>0</v>
      </c>
      <c r="P526" s="5" t="s">
        <v>159</v>
      </c>
      <c r="Q526" s="5" t="s">
        <v>167</v>
      </c>
      <c r="R526" s="33">
        <f t="shared" si="351"/>
        <v>0</v>
      </c>
      <c r="S526" s="36">
        <f t="shared" si="393"/>
        <v>0</v>
      </c>
    </row>
    <row r="527" spans="1:19" ht="19.5" thickTop="1" thickBot="1" x14ac:dyDescent="0.3">
      <c r="A527" s="3" t="str">
        <f t="shared" si="392"/>
        <v>a</v>
      </c>
      <c r="B527" s="1" t="s">
        <v>1</v>
      </c>
      <c r="C527" s="7" t="s">
        <v>8</v>
      </c>
      <c r="D527" s="15">
        <f t="shared" si="400"/>
        <v>748353000</v>
      </c>
      <c r="E527" s="15">
        <f t="shared" si="400"/>
        <v>0</v>
      </c>
      <c r="F527" s="20">
        <f t="shared" si="348"/>
        <v>748353000</v>
      </c>
      <c r="G527" s="20">
        <f t="shared" si="401"/>
        <v>205809500</v>
      </c>
      <c r="H527" s="20">
        <f t="shared" si="401"/>
        <v>187953700</v>
      </c>
      <c r="I527" s="20">
        <f t="shared" si="401"/>
        <v>193029600</v>
      </c>
      <c r="J527" s="20">
        <f t="shared" si="401"/>
        <v>161560200</v>
      </c>
      <c r="K527" s="20">
        <f t="shared" si="356"/>
        <v>0</v>
      </c>
      <c r="L527" s="20">
        <f t="shared" ref="L527:O527" si="407">L539+L551+L827+L1007+L1043+L1055</f>
        <v>0</v>
      </c>
      <c r="M527" s="20">
        <f t="shared" si="407"/>
        <v>0</v>
      </c>
      <c r="N527" s="20">
        <f t="shared" si="407"/>
        <v>0</v>
      </c>
      <c r="O527" s="20">
        <f t="shared" si="407"/>
        <v>0</v>
      </c>
      <c r="P527" s="5" t="s">
        <v>159</v>
      </c>
      <c r="Q527" s="5" t="s">
        <v>167</v>
      </c>
      <c r="R527" s="33">
        <f t="shared" si="351"/>
        <v>0</v>
      </c>
      <c r="S527" s="36">
        <f t="shared" si="393"/>
        <v>0</v>
      </c>
    </row>
    <row r="528" spans="1:19" ht="19.5" thickTop="1" thickBot="1" x14ac:dyDescent="0.3">
      <c r="A528" s="3" t="str">
        <f t="shared" si="392"/>
        <v>a</v>
      </c>
      <c r="B528" s="1" t="s">
        <v>1</v>
      </c>
      <c r="C528" s="7" t="s">
        <v>9</v>
      </c>
      <c r="D528" s="15">
        <f t="shared" si="400"/>
        <v>660000</v>
      </c>
      <c r="E528" s="15">
        <f t="shared" si="400"/>
        <v>0</v>
      </c>
      <c r="F528" s="20">
        <f t="shared" si="348"/>
        <v>660000</v>
      </c>
      <c r="G528" s="20">
        <f t="shared" si="401"/>
        <v>165000</v>
      </c>
      <c r="H528" s="20">
        <f t="shared" si="401"/>
        <v>165000</v>
      </c>
      <c r="I528" s="20">
        <f t="shared" si="401"/>
        <v>165000</v>
      </c>
      <c r="J528" s="20">
        <f t="shared" si="401"/>
        <v>165000</v>
      </c>
      <c r="K528" s="20">
        <f t="shared" si="356"/>
        <v>0</v>
      </c>
      <c r="L528" s="20">
        <f t="shared" ref="L528:O528" si="408">L540+L552+L828+L1008+L1044+L1056</f>
        <v>0</v>
      </c>
      <c r="M528" s="20">
        <f t="shared" si="408"/>
        <v>0</v>
      </c>
      <c r="N528" s="20">
        <f t="shared" si="408"/>
        <v>0</v>
      </c>
      <c r="O528" s="20">
        <f t="shared" si="408"/>
        <v>0</v>
      </c>
      <c r="P528" s="5" t="s">
        <v>159</v>
      </c>
      <c r="Q528" s="5" t="s">
        <v>167</v>
      </c>
      <c r="R528" s="33">
        <f t="shared" si="351"/>
        <v>0</v>
      </c>
      <c r="S528" s="36">
        <f t="shared" si="393"/>
        <v>0</v>
      </c>
    </row>
    <row r="529" spans="1:19" ht="19.5" thickTop="1" thickBot="1" x14ac:dyDescent="0.3">
      <c r="A529" s="3" t="str">
        <f t="shared" si="392"/>
        <v>a</v>
      </c>
      <c r="B529" s="1" t="s">
        <v>1</v>
      </c>
      <c r="C529" s="7" t="s">
        <v>10</v>
      </c>
      <c r="D529" s="15">
        <f t="shared" si="400"/>
        <v>30000</v>
      </c>
      <c r="E529" s="15">
        <f t="shared" si="400"/>
        <v>0</v>
      </c>
      <c r="F529" s="20">
        <f t="shared" si="348"/>
        <v>30000</v>
      </c>
      <c r="G529" s="20">
        <f t="shared" si="401"/>
        <v>7500</v>
      </c>
      <c r="H529" s="20">
        <f t="shared" si="401"/>
        <v>7500</v>
      </c>
      <c r="I529" s="20">
        <f t="shared" si="401"/>
        <v>7500</v>
      </c>
      <c r="J529" s="20">
        <f t="shared" si="401"/>
        <v>7500</v>
      </c>
      <c r="K529" s="20">
        <f t="shared" si="356"/>
        <v>0</v>
      </c>
      <c r="L529" s="20">
        <f t="shared" ref="L529:O529" si="409">L541+L553+L829+L1009+L1045+L1057</f>
        <v>0</v>
      </c>
      <c r="M529" s="20">
        <f t="shared" si="409"/>
        <v>0</v>
      </c>
      <c r="N529" s="20">
        <f t="shared" si="409"/>
        <v>0</v>
      </c>
      <c r="O529" s="20">
        <f t="shared" si="409"/>
        <v>0</v>
      </c>
      <c r="P529" s="5" t="s">
        <v>159</v>
      </c>
      <c r="Q529" s="5" t="s">
        <v>167</v>
      </c>
      <c r="R529" s="33">
        <f t="shared" si="351"/>
        <v>0</v>
      </c>
      <c r="S529" s="36">
        <f t="shared" si="393"/>
        <v>0</v>
      </c>
    </row>
    <row r="530" spans="1:19" ht="19.5" hidden="1" thickTop="1" thickBot="1" x14ac:dyDescent="0.3">
      <c r="A530" s="3" t="str">
        <f t="shared" si="392"/>
        <v>b</v>
      </c>
      <c r="B530" s="1" t="s">
        <v>1</v>
      </c>
      <c r="C530" s="7" t="s">
        <v>11</v>
      </c>
      <c r="D530" s="15">
        <f t="shared" si="400"/>
        <v>0</v>
      </c>
      <c r="E530" s="15">
        <f t="shared" si="400"/>
        <v>0</v>
      </c>
      <c r="F530" s="20">
        <f t="shared" si="348"/>
        <v>0</v>
      </c>
      <c r="G530" s="20">
        <f t="shared" si="401"/>
        <v>0</v>
      </c>
      <c r="H530" s="20">
        <f t="shared" si="401"/>
        <v>0</v>
      </c>
      <c r="I530" s="20">
        <f t="shared" si="401"/>
        <v>0</v>
      </c>
      <c r="J530" s="20">
        <f t="shared" si="401"/>
        <v>0</v>
      </c>
      <c r="K530" s="20">
        <f t="shared" si="356"/>
        <v>0</v>
      </c>
      <c r="L530" s="20">
        <f t="shared" ref="L530:O530" si="410">L542+L554+L830+L1010+L1046+L1058</f>
        <v>0</v>
      </c>
      <c r="M530" s="20">
        <f t="shared" si="410"/>
        <v>0</v>
      </c>
      <c r="N530" s="20">
        <f t="shared" si="410"/>
        <v>0</v>
      </c>
      <c r="O530" s="20">
        <f t="shared" si="410"/>
        <v>0</v>
      </c>
      <c r="P530" s="5" t="s">
        <v>159</v>
      </c>
      <c r="Q530" s="5" t="s">
        <v>167</v>
      </c>
      <c r="R530" s="33">
        <f t="shared" si="351"/>
        <v>0</v>
      </c>
      <c r="S530" s="36">
        <f t="shared" si="393"/>
        <v>0</v>
      </c>
    </row>
    <row r="531" spans="1:19" ht="19.5" hidden="1" thickTop="1" thickBot="1" x14ac:dyDescent="0.3">
      <c r="A531" s="3" t="str">
        <f t="shared" si="392"/>
        <v>b</v>
      </c>
      <c r="B531" s="1" t="s">
        <v>1</v>
      </c>
      <c r="C531" s="7" t="s">
        <v>12</v>
      </c>
      <c r="D531" s="15">
        <f t="shared" si="400"/>
        <v>0</v>
      </c>
      <c r="E531" s="15">
        <f t="shared" si="400"/>
        <v>0</v>
      </c>
      <c r="F531" s="20">
        <f t="shared" si="348"/>
        <v>0</v>
      </c>
      <c r="G531" s="20">
        <f t="shared" si="401"/>
        <v>0</v>
      </c>
      <c r="H531" s="20">
        <f t="shared" si="401"/>
        <v>0</v>
      </c>
      <c r="I531" s="20">
        <f t="shared" si="401"/>
        <v>0</v>
      </c>
      <c r="J531" s="20">
        <f t="shared" si="401"/>
        <v>0</v>
      </c>
      <c r="K531" s="20">
        <f t="shared" si="356"/>
        <v>0</v>
      </c>
      <c r="L531" s="20">
        <f t="shared" ref="L531:O531" si="411">L543+L555+L831+L1011+L1047+L1059</f>
        <v>0</v>
      </c>
      <c r="M531" s="20">
        <f t="shared" si="411"/>
        <v>0</v>
      </c>
      <c r="N531" s="20">
        <f t="shared" si="411"/>
        <v>0</v>
      </c>
      <c r="O531" s="20">
        <f t="shared" si="411"/>
        <v>0</v>
      </c>
      <c r="P531" s="5" t="s">
        <v>159</v>
      </c>
      <c r="Q531" s="5" t="s">
        <v>167</v>
      </c>
      <c r="R531" s="33">
        <f t="shared" si="351"/>
        <v>0</v>
      </c>
      <c r="S531" s="36">
        <f t="shared" si="393"/>
        <v>0</v>
      </c>
    </row>
    <row r="532" spans="1:19" ht="31.5" thickTop="1" thickBot="1" x14ac:dyDescent="0.3">
      <c r="A532" s="3" t="str">
        <f t="shared" si="392"/>
        <v>a</v>
      </c>
      <c r="B532" s="8" t="s">
        <v>82</v>
      </c>
      <c r="C532" s="9" t="s">
        <v>83</v>
      </c>
      <c r="D532" s="14">
        <f t="shared" ref="D532:E532" si="412">D533+D541+D542+D543</f>
        <v>570000000</v>
      </c>
      <c r="E532" s="14">
        <f t="shared" si="412"/>
        <v>0</v>
      </c>
      <c r="F532" s="19">
        <f t="shared" si="348"/>
        <v>570000000</v>
      </c>
      <c r="G532" s="19">
        <f t="shared" ref="G532:J532" si="413">G533+G541+G542+G543</f>
        <v>161000000</v>
      </c>
      <c r="H532" s="19">
        <f t="shared" si="413"/>
        <v>146000000</v>
      </c>
      <c r="I532" s="19">
        <f t="shared" si="413"/>
        <v>146000000</v>
      </c>
      <c r="J532" s="19">
        <f t="shared" si="413"/>
        <v>117000000</v>
      </c>
      <c r="K532" s="19">
        <f t="shared" si="356"/>
        <v>0</v>
      </c>
      <c r="L532" s="19">
        <f t="shared" ref="L532:O532" si="414">L533+L541+L542+L543</f>
        <v>0</v>
      </c>
      <c r="M532" s="19">
        <f t="shared" si="414"/>
        <v>0</v>
      </c>
      <c r="N532" s="19">
        <f t="shared" si="414"/>
        <v>0</v>
      </c>
      <c r="O532" s="19">
        <f t="shared" si="414"/>
        <v>0</v>
      </c>
      <c r="P532" s="5" t="s">
        <v>159</v>
      </c>
      <c r="Q532" s="5" t="s">
        <v>163</v>
      </c>
      <c r="R532" s="33">
        <f t="shared" si="351"/>
        <v>0</v>
      </c>
      <c r="S532" s="36">
        <f t="shared" si="393"/>
        <v>0</v>
      </c>
    </row>
    <row r="533" spans="1:19" ht="19.5" thickTop="1" thickBot="1" x14ac:dyDescent="0.3">
      <c r="A533" s="3" t="str">
        <f t="shared" si="392"/>
        <v>a</v>
      </c>
      <c r="B533" s="1" t="s">
        <v>1</v>
      </c>
      <c r="C533" s="7" t="s">
        <v>2</v>
      </c>
      <c r="D533" s="15">
        <f t="shared" ref="D533:E533" si="415">D534+D535+D536+D537+D538+D539+D540</f>
        <v>570000000</v>
      </c>
      <c r="E533" s="15">
        <f t="shared" si="415"/>
        <v>0</v>
      </c>
      <c r="F533" s="20">
        <f t="shared" si="348"/>
        <v>570000000</v>
      </c>
      <c r="G533" s="20">
        <f t="shared" ref="G533:J533" si="416">G534+G535+G536+G537+G538+G539+G540</f>
        <v>161000000</v>
      </c>
      <c r="H533" s="20">
        <f t="shared" si="416"/>
        <v>146000000</v>
      </c>
      <c r="I533" s="20">
        <f t="shared" si="416"/>
        <v>146000000</v>
      </c>
      <c r="J533" s="20">
        <f t="shared" si="416"/>
        <v>117000000</v>
      </c>
      <c r="K533" s="20">
        <f t="shared" si="356"/>
        <v>0</v>
      </c>
      <c r="L533" s="20">
        <f t="shared" ref="L533:O533" si="417">L534+L535+L536+L537+L538+L539+L540</f>
        <v>0</v>
      </c>
      <c r="M533" s="20">
        <f t="shared" si="417"/>
        <v>0</v>
      </c>
      <c r="N533" s="20">
        <f t="shared" si="417"/>
        <v>0</v>
      </c>
      <c r="O533" s="20">
        <f t="shared" si="417"/>
        <v>0</v>
      </c>
      <c r="P533" s="5" t="s">
        <v>159</v>
      </c>
      <c r="Q533" s="5" t="s">
        <v>163</v>
      </c>
      <c r="R533" s="33">
        <f t="shared" si="351"/>
        <v>0</v>
      </c>
      <c r="S533" s="36">
        <f t="shared" si="393"/>
        <v>0</v>
      </c>
    </row>
    <row r="534" spans="1:19" ht="19.5" hidden="1" thickTop="1" thickBot="1" x14ac:dyDescent="0.3">
      <c r="A534" s="3" t="str">
        <f t="shared" si="392"/>
        <v>b</v>
      </c>
      <c r="B534" s="1" t="s">
        <v>1</v>
      </c>
      <c r="C534" s="7" t="s">
        <v>3</v>
      </c>
      <c r="D534" s="16">
        <v>0</v>
      </c>
      <c r="E534" s="16">
        <v>0</v>
      </c>
      <c r="F534" s="22">
        <f t="shared" si="348"/>
        <v>0</v>
      </c>
      <c r="G534" s="22"/>
      <c r="H534" s="22"/>
      <c r="I534" s="21"/>
      <c r="J534" s="22"/>
      <c r="K534" s="22">
        <f t="shared" si="356"/>
        <v>0</v>
      </c>
      <c r="L534" s="22"/>
      <c r="M534" s="22"/>
      <c r="N534" s="21"/>
      <c r="O534" s="22"/>
      <c r="Q534" s="5" t="s">
        <v>163</v>
      </c>
      <c r="R534" s="33">
        <f t="shared" si="351"/>
        <v>0</v>
      </c>
      <c r="S534" s="36">
        <f t="shared" si="393"/>
        <v>0</v>
      </c>
    </row>
    <row r="535" spans="1:19" ht="19.5" thickTop="1" thickBot="1" x14ac:dyDescent="0.3">
      <c r="A535" s="3" t="str">
        <f t="shared" si="392"/>
        <v>a</v>
      </c>
      <c r="B535" s="1" t="s">
        <v>1</v>
      </c>
      <c r="C535" s="7" t="s">
        <v>4</v>
      </c>
      <c r="D535" s="16">
        <v>4000000</v>
      </c>
      <c r="E535" s="16">
        <v>0</v>
      </c>
      <c r="F535" s="22">
        <f t="shared" si="348"/>
        <v>4000000</v>
      </c>
      <c r="G535" s="22">
        <v>1000000</v>
      </c>
      <c r="H535" s="22">
        <v>1000000</v>
      </c>
      <c r="I535" s="22">
        <v>1000000</v>
      </c>
      <c r="J535" s="22">
        <v>1000000</v>
      </c>
      <c r="K535" s="22">
        <f t="shared" si="356"/>
        <v>0</v>
      </c>
      <c r="L535" s="22"/>
      <c r="M535" s="22"/>
      <c r="N535" s="22"/>
      <c r="O535" s="22"/>
      <c r="Q535" s="5" t="s">
        <v>163</v>
      </c>
      <c r="R535" s="33">
        <f t="shared" si="351"/>
        <v>0</v>
      </c>
      <c r="S535" s="36">
        <f t="shared" si="393"/>
        <v>0</v>
      </c>
    </row>
    <row r="536" spans="1:19" ht="19.5" hidden="1" thickTop="1" thickBot="1" x14ac:dyDescent="0.3">
      <c r="A536" s="3" t="str">
        <f t="shared" si="392"/>
        <v>b</v>
      </c>
      <c r="B536" s="1" t="s">
        <v>1</v>
      </c>
      <c r="C536" s="7" t="s">
        <v>5</v>
      </c>
      <c r="D536" s="16">
        <v>0</v>
      </c>
      <c r="E536" s="16">
        <v>0</v>
      </c>
      <c r="F536" s="22">
        <f t="shared" ref="F536:F567" si="418">G536+H536+I536+J536</f>
        <v>0</v>
      </c>
      <c r="G536" s="22"/>
      <c r="H536" s="22"/>
      <c r="I536" s="21"/>
      <c r="J536" s="22"/>
      <c r="K536" s="22">
        <f t="shared" si="356"/>
        <v>0</v>
      </c>
      <c r="L536" s="22"/>
      <c r="M536" s="22"/>
      <c r="N536" s="21"/>
      <c r="O536" s="22"/>
      <c r="Q536" s="5" t="s">
        <v>163</v>
      </c>
      <c r="R536" s="33">
        <f t="shared" ref="R536:R579" si="419">D536-F536</f>
        <v>0</v>
      </c>
      <c r="S536" s="36">
        <f t="shared" si="393"/>
        <v>0</v>
      </c>
    </row>
    <row r="537" spans="1:19" ht="19.5" hidden="1" thickTop="1" thickBot="1" x14ac:dyDescent="0.3">
      <c r="A537" s="3" t="str">
        <f t="shared" si="392"/>
        <v>b</v>
      </c>
      <c r="B537" s="1" t="s">
        <v>1</v>
      </c>
      <c r="C537" s="7" t="s">
        <v>6</v>
      </c>
      <c r="D537" s="16">
        <v>0</v>
      </c>
      <c r="E537" s="16">
        <v>0</v>
      </c>
      <c r="F537" s="22">
        <f t="shared" si="418"/>
        <v>0</v>
      </c>
      <c r="G537" s="22"/>
      <c r="H537" s="22"/>
      <c r="I537" s="21"/>
      <c r="J537" s="22"/>
      <c r="K537" s="22">
        <f t="shared" si="356"/>
        <v>0</v>
      </c>
      <c r="L537" s="22"/>
      <c r="M537" s="22"/>
      <c r="N537" s="21"/>
      <c r="O537" s="22"/>
      <c r="Q537" s="5" t="s">
        <v>163</v>
      </c>
      <c r="R537" s="33">
        <f t="shared" si="419"/>
        <v>0</v>
      </c>
      <c r="S537" s="36">
        <f t="shared" si="393"/>
        <v>0</v>
      </c>
    </row>
    <row r="538" spans="1:19" ht="19.5" hidden="1" thickTop="1" thickBot="1" x14ac:dyDescent="0.3">
      <c r="A538" s="3" t="str">
        <f t="shared" si="392"/>
        <v>b</v>
      </c>
      <c r="B538" s="1" t="s">
        <v>1</v>
      </c>
      <c r="C538" s="7" t="s">
        <v>7</v>
      </c>
      <c r="D538" s="16">
        <v>0</v>
      </c>
      <c r="E538" s="16">
        <v>0</v>
      </c>
      <c r="F538" s="22">
        <f t="shared" si="418"/>
        <v>0</v>
      </c>
      <c r="G538" s="22"/>
      <c r="H538" s="22"/>
      <c r="I538" s="21"/>
      <c r="J538" s="22"/>
      <c r="K538" s="22">
        <f t="shared" si="356"/>
        <v>0</v>
      </c>
      <c r="L538" s="22"/>
      <c r="M538" s="22"/>
      <c r="N538" s="21"/>
      <c r="O538" s="22"/>
      <c r="Q538" s="5" t="s">
        <v>163</v>
      </c>
      <c r="R538" s="33">
        <f t="shared" si="419"/>
        <v>0</v>
      </c>
      <c r="S538" s="36">
        <f t="shared" si="393"/>
        <v>0</v>
      </c>
    </row>
    <row r="539" spans="1:19" ht="19.5" thickTop="1" thickBot="1" x14ac:dyDescent="0.3">
      <c r="A539" s="3" t="str">
        <f t="shared" si="392"/>
        <v>a</v>
      </c>
      <c r="B539" s="1" t="s">
        <v>1</v>
      </c>
      <c r="C539" s="7" t="s">
        <v>8</v>
      </c>
      <c r="D539" s="16">
        <v>566000000</v>
      </c>
      <c r="E539" s="16">
        <v>0</v>
      </c>
      <c r="F539" s="22">
        <f t="shared" si="418"/>
        <v>566000000</v>
      </c>
      <c r="G539" s="22">
        <v>160000000</v>
      </c>
      <c r="H539" s="22">
        <v>145000000</v>
      </c>
      <c r="I539" s="22">
        <v>145000000</v>
      </c>
      <c r="J539" s="22">
        <v>116000000</v>
      </c>
      <c r="K539" s="22">
        <f t="shared" si="356"/>
        <v>0</v>
      </c>
      <c r="L539" s="22"/>
      <c r="M539" s="22"/>
      <c r="N539" s="22"/>
      <c r="O539" s="22"/>
      <c r="Q539" s="5" t="s">
        <v>163</v>
      </c>
      <c r="R539" s="33">
        <f t="shared" si="419"/>
        <v>0</v>
      </c>
      <c r="S539" s="36">
        <f t="shared" si="393"/>
        <v>0</v>
      </c>
    </row>
    <row r="540" spans="1:19" ht="19.5" hidden="1" thickTop="1" thickBot="1" x14ac:dyDescent="0.3">
      <c r="A540" s="3" t="str">
        <f t="shared" si="392"/>
        <v>b</v>
      </c>
      <c r="B540" s="1" t="s">
        <v>1</v>
      </c>
      <c r="C540" s="7" t="s">
        <v>9</v>
      </c>
      <c r="D540" s="16">
        <v>0</v>
      </c>
      <c r="E540" s="16">
        <v>0</v>
      </c>
      <c r="F540" s="22">
        <f t="shared" si="418"/>
        <v>0</v>
      </c>
      <c r="G540" s="22"/>
      <c r="H540" s="22"/>
      <c r="I540" s="21"/>
      <c r="J540" s="22"/>
      <c r="K540" s="22">
        <f t="shared" si="356"/>
        <v>0</v>
      </c>
      <c r="L540" s="22"/>
      <c r="M540" s="22"/>
      <c r="N540" s="21"/>
      <c r="O540" s="22"/>
      <c r="Q540" s="5" t="s">
        <v>163</v>
      </c>
      <c r="R540" s="33">
        <f t="shared" si="419"/>
        <v>0</v>
      </c>
      <c r="S540" s="36">
        <f t="shared" si="393"/>
        <v>0</v>
      </c>
    </row>
    <row r="541" spans="1:19" ht="19.5" hidden="1" thickTop="1" thickBot="1" x14ac:dyDescent="0.3">
      <c r="A541" s="3" t="str">
        <f t="shared" si="392"/>
        <v>b</v>
      </c>
      <c r="B541" s="1" t="s">
        <v>1</v>
      </c>
      <c r="C541" s="7" t="s">
        <v>10</v>
      </c>
      <c r="D541" s="16">
        <v>0</v>
      </c>
      <c r="E541" s="16">
        <v>0</v>
      </c>
      <c r="F541" s="22">
        <f t="shared" si="418"/>
        <v>0</v>
      </c>
      <c r="G541" s="22"/>
      <c r="H541" s="22"/>
      <c r="I541" s="21"/>
      <c r="J541" s="22"/>
      <c r="K541" s="22">
        <f t="shared" ref="K541:K604" si="420">L541+M541+N541+O541</f>
        <v>0</v>
      </c>
      <c r="L541" s="22"/>
      <c r="M541" s="22"/>
      <c r="N541" s="21"/>
      <c r="O541" s="22"/>
      <c r="Q541" s="5" t="s">
        <v>163</v>
      </c>
      <c r="R541" s="33">
        <f t="shared" si="419"/>
        <v>0</v>
      </c>
      <c r="S541" s="36">
        <f t="shared" si="393"/>
        <v>0</v>
      </c>
    </row>
    <row r="542" spans="1:19" ht="19.5" hidden="1" thickTop="1" thickBot="1" x14ac:dyDescent="0.3">
      <c r="A542" s="3" t="str">
        <f t="shared" si="392"/>
        <v>b</v>
      </c>
      <c r="B542" s="1" t="s">
        <v>1</v>
      </c>
      <c r="C542" s="7" t="s">
        <v>11</v>
      </c>
      <c r="D542" s="16">
        <v>0</v>
      </c>
      <c r="E542" s="16">
        <v>0</v>
      </c>
      <c r="F542" s="22">
        <f t="shared" si="418"/>
        <v>0</v>
      </c>
      <c r="G542" s="22"/>
      <c r="H542" s="22"/>
      <c r="I542" s="21"/>
      <c r="J542" s="22"/>
      <c r="K542" s="22">
        <f t="shared" si="420"/>
        <v>0</v>
      </c>
      <c r="L542" s="22"/>
      <c r="M542" s="22"/>
      <c r="N542" s="21"/>
      <c r="O542" s="22"/>
      <c r="Q542" s="5" t="s">
        <v>163</v>
      </c>
      <c r="R542" s="33">
        <f t="shared" si="419"/>
        <v>0</v>
      </c>
      <c r="S542" s="36">
        <f t="shared" si="393"/>
        <v>0</v>
      </c>
    </row>
    <row r="543" spans="1:19" ht="19.5" hidden="1" thickTop="1" thickBot="1" x14ac:dyDescent="0.3">
      <c r="A543" s="3" t="str">
        <f t="shared" si="392"/>
        <v>b</v>
      </c>
      <c r="B543" s="1" t="s">
        <v>1</v>
      </c>
      <c r="C543" s="7" t="s">
        <v>12</v>
      </c>
      <c r="D543" s="16">
        <v>0</v>
      </c>
      <c r="E543" s="16">
        <v>0</v>
      </c>
      <c r="F543" s="22">
        <f t="shared" si="418"/>
        <v>0</v>
      </c>
      <c r="G543" s="22"/>
      <c r="H543" s="22"/>
      <c r="I543" s="21"/>
      <c r="J543" s="22"/>
      <c r="K543" s="22">
        <f t="shared" si="420"/>
        <v>0</v>
      </c>
      <c r="L543" s="22"/>
      <c r="M543" s="22"/>
      <c r="N543" s="21"/>
      <c r="O543" s="22"/>
      <c r="Q543" s="5" t="s">
        <v>163</v>
      </c>
      <c r="R543" s="33">
        <f t="shared" si="419"/>
        <v>0</v>
      </c>
      <c r="S543" s="36">
        <f t="shared" si="393"/>
        <v>0</v>
      </c>
    </row>
    <row r="544" spans="1:19" ht="30.75" customHeight="1" thickTop="1" thickBot="1" x14ac:dyDescent="0.3">
      <c r="A544" s="3" t="str">
        <f t="shared" si="392"/>
        <v>a</v>
      </c>
      <c r="B544" s="8" t="s">
        <v>84</v>
      </c>
      <c r="C544" s="9" t="s">
        <v>85</v>
      </c>
      <c r="D544" s="14">
        <f t="shared" ref="D544:E544" si="421">D545+D553+D554+D555</f>
        <v>84024000</v>
      </c>
      <c r="E544" s="14">
        <f t="shared" si="421"/>
        <v>0</v>
      </c>
      <c r="F544" s="19">
        <f t="shared" si="418"/>
        <v>84024000</v>
      </c>
      <c r="G544" s="19">
        <f t="shared" ref="G544:J544" si="422">G545+G553+G554+G555</f>
        <v>19362700</v>
      </c>
      <c r="H544" s="19">
        <f t="shared" si="422"/>
        <v>23172900</v>
      </c>
      <c r="I544" s="19">
        <f t="shared" si="422"/>
        <v>20795100</v>
      </c>
      <c r="J544" s="19">
        <f t="shared" si="422"/>
        <v>20693300</v>
      </c>
      <c r="K544" s="19">
        <f t="shared" si="420"/>
        <v>0</v>
      </c>
      <c r="L544" s="19">
        <f t="shared" ref="L544:O544" si="423">L545+L553+L554+L555</f>
        <v>0</v>
      </c>
      <c r="M544" s="19">
        <f t="shared" si="423"/>
        <v>0</v>
      </c>
      <c r="N544" s="19">
        <f t="shared" si="423"/>
        <v>0</v>
      </c>
      <c r="O544" s="19">
        <f t="shared" si="423"/>
        <v>0</v>
      </c>
      <c r="P544" s="5" t="s">
        <v>159</v>
      </c>
      <c r="Q544" s="5" t="s">
        <v>167</v>
      </c>
      <c r="R544" s="33">
        <f t="shared" si="419"/>
        <v>0</v>
      </c>
      <c r="S544" s="36">
        <f t="shared" si="393"/>
        <v>0</v>
      </c>
    </row>
    <row r="545" spans="1:19" ht="19.5" thickTop="1" thickBot="1" x14ac:dyDescent="0.3">
      <c r="A545" s="3" t="str">
        <f t="shared" si="392"/>
        <v>a</v>
      </c>
      <c r="B545" s="1" t="s">
        <v>1</v>
      </c>
      <c r="C545" s="7" t="s">
        <v>2</v>
      </c>
      <c r="D545" s="15">
        <f t="shared" ref="D545:E545" si="424">D546+D547+D548+D549+D550+D551+D552</f>
        <v>84024000</v>
      </c>
      <c r="E545" s="15">
        <f t="shared" si="424"/>
        <v>0</v>
      </c>
      <c r="F545" s="20">
        <f t="shared" si="418"/>
        <v>84024000</v>
      </c>
      <c r="G545" s="20">
        <f t="shared" ref="G545:J545" si="425">G546+G547+G548+G549+G550+G551+G552</f>
        <v>19362700</v>
      </c>
      <c r="H545" s="20">
        <f t="shared" si="425"/>
        <v>23172900</v>
      </c>
      <c r="I545" s="20">
        <f t="shared" si="425"/>
        <v>20795100</v>
      </c>
      <c r="J545" s="20">
        <f t="shared" si="425"/>
        <v>20693300</v>
      </c>
      <c r="K545" s="20">
        <f t="shared" si="420"/>
        <v>0</v>
      </c>
      <c r="L545" s="20">
        <f t="shared" ref="L545:O545" si="426">L546+L547+L548+L549+L550+L551+L552</f>
        <v>0</v>
      </c>
      <c r="M545" s="20">
        <f t="shared" si="426"/>
        <v>0</v>
      </c>
      <c r="N545" s="20">
        <f t="shared" si="426"/>
        <v>0</v>
      </c>
      <c r="O545" s="20">
        <f t="shared" si="426"/>
        <v>0</v>
      </c>
      <c r="P545" s="5" t="s">
        <v>159</v>
      </c>
      <c r="Q545" s="5" t="s">
        <v>167</v>
      </c>
      <c r="R545" s="33">
        <f t="shared" si="419"/>
        <v>0</v>
      </c>
      <c r="S545" s="36">
        <f t="shared" si="393"/>
        <v>0</v>
      </c>
    </row>
    <row r="546" spans="1:19" ht="19.5" hidden="1" thickTop="1" thickBot="1" x14ac:dyDescent="0.3">
      <c r="A546" s="3" t="str">
        <f t="shared" si="392"/>
        <v>b</v>
      </c>
      <c r="B546" s="1" t="s">
        <v>1</v>
      </c>
      <c r="C546" s="7" t="s">
        <v>3</v>
      </c>
      <c r="D546" s="15">
        <f>D558+D570+D582+D594+D606+D618+D654+D702+D750+D786+D798+D810</f>
        <v>0</v>
      </c>
      <c r="E546" s="15">
        <f>E558+E570+E582+E594+E606+E618+E654+E702+E750+E786+E798+E810</f>
        <v>0</v>
      </c>
      <c r="F546" s="20">
        <f t="shared" si="418"/>
        <v>0</v>
      </c>
      <c r="G546" s="20">
        <f t="shared" ref="G546:J546" si="427">G558+G570+G582+G594+G606+G618+G654+G702+G750+G786+G798+G810</f>
        <v>0</v>
      </c>
      <c r="H546" s="20">
        <f t="shared" si="427"/>
        <v>0</v>
      </c>
      <c r="I546" s="20">
        <f t="shared" si="427"/>
        <v>0</v>
      </c>
      <c r="J546" s="20">
        <f t="shared" si="427"/>
        <v>0</v>
      </c>
      <c r="K546" s="20">
        <f t="shared" si="420"/>
        <v>0</v>
      </c>
      <c r="L546" s="20">
        <f t="shared" ref="L546:O546" si="428">L558+L570+L582+L594+L606+L618+L654+L702+L750+L786+L798+L810</f>
        <v>0</v>
      </c>
      <c r="M546" s="20">
        <f t="shared" si="428"/>
        <v>0</v>
      </c>
      <c r="N546" s="20">
        <f t="shared" si="428"/>
        <v>0</v>
      </c>
      <c r="O546" s="20">
        <f t="shared" si="428"/>
        <v>0</v>
      </c>
      <c r="P546" s="5" t="s">
        <v>159</v>
      </c>
      <c r="Q546" s="5" t="s">
        <v>167</v>
      </c>
      <c r="R546" s="33">
        <f t="shared" si="419"/>
        <v>0</v>
      </c>
      <c r="S546" s="36">
        <f t="shared" si="393"/>
        <v>0</v>
      </c>
    </row>
    <row r="547" spans="1:19" ht="19.5" thickTop="1" thickBot="1" x14ac:dyDescent="0.3">
      <c r="A547" s="3" t="str">
        <f t="shared" si="392"/>
        <v>a</v>
      </c>
      <c r="B547" s="1" t="s">
        <v>1</v>
      </c>
      <c r="C547" s="7" t="s">
        <v>4</v>
      </c>
      <c r="D547" s="15">
        <f t="shared" ref="D547:E555" si="429">D559+D571+D583+D595+D607+D619+D655+D703+D751+D787+D799+D811</f>
        <v>24825000</v>
      </c>
      <c r="E547" s="15">
        <f t="shared" si="429"/>
        <v>0</v>
      </c>
      <c r="F547" s="20">
        <f t="shared" si="418"/>
        <v>24825000</v>
      </c>
      <c r="G547" s="20">
        <f t="shared" ref="G547:J547" si="430">G559+G571+G583+G595+G607+G619+G655+G703+G751+G787+G799+G811</f>
        <v>5656200</v>
      </c>
      <c r="H547" s="20">
        <f t="shared" si="430"/>
        <v>8236200</v>
      </c>
      <c r="I547" s="20">
        <f t="shared" si="430"/>
        <v>5396300</v>
      </c>
      <c r="J547" s="20">
        <f t="shared" si="430"/>
        <v>5536300</v>
      </c>
      <c r="K547" s="20">
        <f t="shared" si="420"/>
        <v>0</v>
      </c>
      <c r="L547" s="20">
        <f t="shared" ref="L547:O547" si="431">L559+L571+L583+L595+L607+L619+L655+L703+L751+L787+L799+L811</f>
        <v>0</v>
      </c>
      <c r="M547" s="20">
        <f t="shared" si="431"/>
        <v>0</v>
      </c>
      <c r="N547" s="20">
        <f t="shared" si="431"/>
        <v>0</v>
      </c>
      <c r="O547" s="20">
        <f t="shared" si="431"/>
        <v>0</v>
      </c>
      <c r="P547" s="5" t="s">
        <v>159</v>
      </c>
      <c r="Q547" s="5" t="s">
        <v>167</v>
      </c>
      <c r="R547" s="33">
        <f t="shared" si="419"/>
        <v>0</v>
      </c>
      <c r="S547" s="36">
        <f t="shared" si="393"/>
        <v>0</v>
      </c>
    </row>
    <row r="548" spans="1:19" ht="19.5" hidden="1" thickTop="1" thickBot="1" x14ac:dyDescent="0.3">
      <c r="A548" s="3" t="str">
        <f t="shared" si="392"/>
        <v>b</v>
      </c>
      <c r="B548" s="1" t="s">
        <v>1</v>
      </c>
      <c r="C548" s="7" t="s">
        <v>5</v>
      </c>
      <c r="D548" s="15">
        <f t="shared" si="429"/>
        <v>0</v>
      </c>
      <c r="E548" s="15">
        <f t="shared" si="429"/>
        <v>0</v>
      </c>
      <c r="F548" s="20">
        <f t="shared" si="418"/>
        <v>0</v>
      </c>
      <c r="G548" s="20">
        <f t="shared" ref="G548:J548" si="432">G560+G572+G584+G596+G608+G620+G656+G704+G752+G788+G800+G812</f>
        <v>0</v>
      </c>
      <c r="H548" s="20">
        <f t="shared" si="432"/>
        <v>0</v>
      </c>
      <c r="I548" s="20">
        <f t="shared" si="432"/>
        <v>0</v>
      </c>
      <c r="J548" s="20">
        <f t="shared" si="432"/>
        <v>0</v>
      </c>
      <c r="K548" s="20">
        <f t="shared" si="420"/>
        <v>0</v>
      </c>
      <c r="L548" s="20">
        <f t="shared" ref="L548:O548" si="433">L560+L572+L584+L596+L608+L620+L656+L704+L752+L788+L800+L812</f>
        <v>0</v>
      </c>
      <c r="M548" s="20">
        <f t="shared" si="433"/>
        <v>0</v>
      </c>
      <c r="N548" s="20">
        <f t="shared" si="433"/>
        <v>0</v>
      </c>
      <c r="O548" s="20">
        <f t="shared" si="433"/>
        <v>0</v>
      </c>
      <c r="P548" s="5" t="s">
        <v>159</v>
      </c>
      <c r="Q548" s="5" t="s">
        <v>167</v>
      </c>
      <c r="R548" s="33">
        <f t="shared" si="419"/>
        <v>0</v>
      </c>
      <c r="S548" s="36">
        <f t="shared" si="393"/>
        <v>0</v>
      </c>
    </row>
    <row r="549" spans="1:19" ht="19.5" hidden="1" thickTop="1" thickBot="1" x14ac:dyDescent="0.3">
      <c r="A549" s="3" t="str">
        <f t="shared" si="392"/>
        <v>b</v>
      </c>
      <c r="B549" s="1" t="s">
        <v>1</v>
      </c>
      <c r="C549" s="7" t="s">
        <v>6</v>
      </c>
      <c r="D549" s="15">
        <f t="shared" si="429"/>
        <v>0</v>
      </c>
      <c r="E549" s="15">
        <f t="shared" si="429"/>
        <v>0</v>
      </c>
      <c r="F549" s="20">
        <f t="shared" si="418"/>
        <v>0</v>
      </c>
      <c r="G549" s="20">
        <f t="shared" ref="G549:J549" si="434">G561+G573+G585+G597+G609+G621+G657+G705+G753+G789+G801+G813</f>
        <v>0</v>
      </c>
      <c r="H549" s="20">
        <f t="shared" si="434"/>
        <v>0</v>
      </c>
      <c r="I549" s="20">
        <f t="shared" si="434"/>
        <v>0</v>
      </c>
      <c r="J549" s="20">
        <f t="shared" si="434"/>
        <v>0</v>
      </c>
      <c r="K549" s="20">
        <f t="shared" si="420"/>
        <v>0</v>
      </c>
      <c r="L549" s="20">
        <f t="shared" ref="L549:O549" si="435">L561+L573+L585+L597+L609+L621+L657+L705+L753+L789+L801+L813</f>
        <v>0</v>
      </c>
      <c r="M549" s="20">
        <f t="shared" si="435"/>
        <v>0</v>
      </c>
      <c r="N549" s="20">
        <f t="shared" si="435"/>
        <v>0</v>
      </c>
      <c r="O549" s="20">
        <f t="shared" si="435"/>
        <v>0</v>
      </c>
      <c r="P549" s="5" t="s">
        <v>159</v>
      </c>
      <c r="Q549" s="5" t="s">
        <v>167</v>
      </c>
      <c r="R549" s="33">
        <f t="shared" si="419"/>
        <v>0</v>
      </c>
      <c r="S549" s="36">
        <f t="shared" si="393"/>
        <v>0</v>
      </c>
    </row>
    <row r="550" spans="1:19" ht="19.5" hidden="1" thickTop="1" thickBot="1" x14ac:dyDescent="0.3">
      <c r="A550" s="3" t="str">
        <f t="shared" si="392"/>
        <v>b</v>
      </c>
      <c r="B550" s="1" t="s">
        <v>1</v>
      </c>
      <c r="C550" s="7" t="s">
        <v>7</v>
      </c>
      <c r="D550" s="15">
        <f t="shared" si="429"/>
        <v>0</v>
      </c>
      <c r="E550" s="15">
        <f t="shared" si="429"/>
        <v>0</v>
      </c>
      <c r="F550" s="20">
        <f t="shared" si="418"/>
        <v>0</v>
      </c>
      <c r="G550" s="20">
        <f t="shared" ref="G550:J550" si="436">G562+G574+G586+G598+G610+G622+G658+G706+G754+G790+G802+G814</f>
        <v>0</v>
      </c>
      <c r="H550" s="20">
        <f t="shared" si="436"/>
        <v>0</v>
      </c>
      <c r="I550" s="20">
        <f t="shared" si="436"/>
        <v>0</v>
      </c>
      <c r="J550" s="20">
        <f t="shared" si="436"/>
        <v>0</v>
      </c>
      <c r="K550" s="20">
        <f t="shared" si="420"/>
        <v>0</v>
      </c>
      <c r="L550" s="20">
        <f t="shared" ref="L550:O550" si="437">L562+L574+L586+L598+L610+L622+L658+L706+L754+L790+L802+L814</f>
        <v>0</v>
      </c>
      <c r="M550" s="20">
        <f t="shared" si="437"/>
        <v>0</v>
      </c>
      <c r="N550" s="20">
        <f t="shared" si="437"/>
        <v>0</v>
      </c>
      <c r="O550" s="20">
        <f t="shared" si="437"/>
        <v>0</v>
      </c>
      <c r="P550" s="5" t="s">
        <v>159</v>
      </c>
      <c r="Q550" s="5" t="s">
        <v>167</v>
      </c>
      <c r="R550" s="33">
        <f t="shared" si="419"/>
        <v>0</v>
      </c>
      <c r="S550" s="36">
        <f t="shared" si="393"/>
        <v>0</v>
      </c>
    </row>
    <row r="551" spans="1:19" ht="19.5" thickTop="1" thickBot="1" x14ac:dyDescent="0.3">
      <c r="A551" s="3" t="str">
        <f t="shared" si="392"/>
        <v>a</v>
      </c>
      <c r="B551" s="1" t="s">
        <v>1</v>
      </c>
      <c r="C551" s="7" t="s">
        <v>8</v>
      </c>
      <c r="D551" s="15">
        <f t="shared" si="429"/>
        <v>59199000</v>
      </c>
      <c r="E551" s="15">
        <f t="shared" si="429"/>
        <v>0</v>
      </c>
      <c r="F551" s="20">
        <f t="shared" si="418"/>
        <v>59199000</v>
      </c>
      <c r="G551" s="20">
        <f t="shared" ref="G551:J551" si="438">G563+G575+G587+G599+G611+G623+G659+G707+G755+G791+G803+G815</f>
        <v>13706500</v>
      </c>
      <c r="H551" s="20">
        <f t="shared" si="438"/>
        <v>14936700</v>
      </c>
      <c r="I551" s="20">
        <f t="shared" si="438"/>
        <v>15398800</v>
      </c>
      <c r="J551" s="20">
        <f t="shared" si="438"/>
        <v>15157000</v>
      </c>
      <c r="K551" s="20">
        <f t="shared" si="420"/>
        <v>0</v>
      </c>
      <c r="L551" s="20">
        <f t="shared" ref="L551:O551" si="439">L563+L575+L587+L599+L611+L623+L659+L707+L755+L791+L803+L815</f>
        <v>0</v>
      </c>
      <c r="M551" s="20">
        <f t="shared" si="439"/>
        <v>0</v>
      </c>
      <c r="N551" s="20">
        <f t="shared" si="439"/>
        <v>0</v>
      </c>
      <c r="O551" s="20">
        <f t="shared" si="439"/>
        <v>0</v>
      </c>
      <c r="P551" s="5" t="s">
        <v>159</v>
      </c>
      <c r="Q551" s="5" t="s">
        <v>167</v>
      </c>
      <c r="R551" s="33">
        <f t="shared" si="419"/>
        <v>0</v>
      </c>
      <c r="S551" s="36">
        <f t="shared" si="393"/>
        <v>0</v>
      </c>
    </row>
    <row r="552" spans="1:19" ht="19.5" hidden="1" thickTop="1" thickBot="1" x14ac:dyDescent="0.3">
      <c r="A552" s="3" t="str">
        <f t="shared" si="392"/>
        <v>b</v>
      </c>
      <c r="B552" s="1" t="s">
        <v>1</v>
      </c>
      <c r="C552" s="7" t="s">
        <v>9</v>
      </c>
      <c r="D552" s="15">
        <f t="shared" si="429"/>
        <v>0</v>
      </c>
      <c r="E552" s="15">
        <f t="shared" si="429"/>
        <v>0</v>
      </c>
      <c r="F552" s="20">
        <f t="shared" si="418"/>
        <v>0</v>
      </c>
      <c r="G552" s="20">
        <f t="shared" ref="G552:J552" si="440">G564+G576+G588+G600+G612+G624+G660+G708+G756+G792+G804+G816</f>
        <v>0</v>
      </c>
      <c r="H552" s="20">
        <f t="shared" si="440"/>
        <v>0</v>
      </c>
      <c r="I552" s="20">
        <f t="shared" si="440"/>
        <v>0</v>
      </c>
      <c r="J552" s="20">
        <f t="shared" si="440"/>
        <v>0</v>
      </c>
      <c r="K552" s="20">
        <f t="shared" si="420"/>
        <v>0</v>
      </c>
      <c r="L552" s="20">
        <f t="shared" ref="L552:O552" si="441">L564+L576+L588+L600+L612+L624+L660+L708+L756+L792+L804+L816</f>
        <v>0</v>
      </c>
      <c r="M552" s="20">
        <f t="shared" si="441"/>
        <v>0</v>
      </c>
      <c r="N552" s="20">
        <f t="shared" si="441"/>
        <v>0</v>
      </c>
      <c r="O552" s="20">
        <f t="shared" si="441"/>
        <v>0</v>
      </c>
      <c r="P552" s="5" t="s">
        <v>159</v>
      </c>
      <c r="Q552" s="5" t="s">
        <v>167</v>
      </c>
      <c r="R552" s="33">
        <f t="shared" si="419"/>
        <v>0</v>
      </c>
      <c r="S552" s="36">
        <f t="shared" si="393"/>
        <v>0</v>
      </c>
    </row>
    <row r="553" spans="1:19" ht="19.5" hidden="1" thickTop="1" thickBot="1" x14ac:dyDescent="0.3">
      <c r="A553" s="3" t="str">
        <f t="shared" si="392"/>
        <v>b</v>
      </c>
      <c r="B553" s="1" t="s">
        <v>1</v>
      </c>
      <c r="C553" s="7" t="s">
        <v>10</v>
      </c>
      <c r="D553" s="15">
        <f t="shared" si="429"/>
        <v>0</v>
      </c>
      <c r="E553" s="15">
        <f t="shared" si="429"/>
        <v>0</v>
      </c>
      <c r="F553" s="20">
        <f t="shared" si="418"/>
        <v>0</v>
      </c>
      <c r="G553" s="20">
        <f t="shared" ref="G553:J553" si="442">G565+G577+G589+G601+G613+G625+G661+G709+G757+G793+G805+G817</f>
        <v>0</v>
      </c>
      <c r="H553" s="20">
        <f t="shared" si="442"/>
        <v>0</v>
      </c>
      <c r="I553" s="20">
        <f t="shared" si="442"/>
        <v>0</v>
      </c>
      <c r="J553" s="20">
        <f t="shared" si="442"/>
        <v>0</v>
      </c>
      <c r="K553" s="20">
        <f t="shared" si="420"/>
        <v>0</v>
      </c>
      <c r="L553" s="20">
        <f t="shared" ref="L553:O553" si="443">L565+L577+L589+L601+L613+L625+L661+L709+L757+L793+L805+L817</f>
        <v>0</v>
      </c>
      <c r="M553" s="20">
        <f t="shared" si="443"/>
        <v>0</v>
      </c>
      <c r="N553" s="20">
        <f t="shared" si="443"/>
        <v>0</v>
      </c>
      <c r="O553" s="20">
        <f t="shared" si="443"/>
        <v>0</v>
      </c>
      <c r="P553" s="5" t="s">
        <v>159</v>
      </c>
      <c r="Q553" s="5" t="s">
        <v>167</v>
      </c>
      <c r="R553" s="33">
        <f t="shared" si="419"/>
        <v>0</v>
      </c>
      <c r="S553" s="36">
        <f t="shared" si="393"/>
        <v>0</v>
      </c>
    </row>
    <row r="554" spans="1:19" ht="19.5" hidden="1" thickTop="1" thickBot="1" x14ac:dyDescent="0.3">
      <c r="A554" s="3" t="str">
        <f t="shared" si="392"/>
        <v>b</v>
      </c>
      <c r="B554" s="1" t="s">
        <v>1</v>
      </c>
      <c r="C554" s="7" t="s">
        <v>11</v>
      </c>
      <c r="D554" s="15">
        <f t="shared" si="429"/>
        <v>0</v>
      </c>
      <c r="E554" s="15">
        <f t="shared" si="429"/>
        <v>0</v>
      </c>
      <c r="F554" s="20">
        <f t="shared" si="418"/>
        <v>0</v>
      </c>
      <c r="G554" s="20">
        <f t="shared" ref="G554:J554" si="444">G566+G578+G590+G602+G614+G626+G662+G710+G758+G794+G806+G818</f>
        <v>0</v>
      </c>
      <c r="H554" s="20">
        <f t="shared" si="444"/>
        <v>0</v>
      </c>
      <c r="I554" s="20">
        <f t="shared" si="444"/>
        <v>0</v>
      </c>
      <c r="J554" s="20">
        <f t="shared" si="444"/>
        <v>0</v>
      </c>
      <c r="K554" s="20">
        <f t="shared" si="420"/>
        <v>0</v>
      </c>
      <c r="L554" s="20">
        <f t="shared" ref="L554:O554" si="445">L566+L578+L590+L602+L614+L626+L662+L710+L758+L794+L806+L818</f>
        <v>0</v>
      </c>
      <c r="M554" s="20">
        <f t="shared" si="445"/>
        <v>0</v>
      </c>
      <c r="N554" s="20">
        <f t="shared" si="445"/>
        <v>0</v>
      </c>
      <c r="O554" s="20">
        <f t="shared" si="445"/>
        <v>0</v>
      </c>
      <c r="P554" s="5" t="s">
        <v>159</v>
      </c>
      <c r="Q554" s="5" t="s">
        <v>167</v>
      </c>
      <c r="R554" s="33">
        <f t="shared" si="419"/>
        <v>0</v>
      </c>
      <c r="S554" s="36">
        <f t="shared" si="393"/>
        <v>0</v>
      </c>
    </row>
    <row r="555" spans="1:19" ht="19.5" hidden="1" thickTop="1" thickBot="1" x14ac:dyDescent="0.3">
      <c r="A555" s="3" t="str">
        <f t="shared" si="392"/>
        <v>b</v>
      </c>
      <c r="B555" s="1" t="s">
        <v>1</v>
      </c>
      <c r="C555" s="7" t="s">
        <v>12</v>
      </c>
      <c r="D555" s="15">
        <f t="shared" si="429"/>
        <v>0</v>
      </c>
      <c r="E555" s="15">
        <f t="shared" si="429"/>
        <v>0</v>
      </c>
      <c r="F555" s="20">
        <f t="shared" si="418"/>
        <v>0</v>
      </c>
      <c r="G555" s="20">
        <f t="shared" ref="G555:J555" si="446">G567+G579+G591+G603+G615+G627+G663+G711+G759+G795+G807+G819</f>
        <v>0</v>
      </c>
      <c r="H555" s="20">
        <f t="shared" si="446"/>
        <v>0</v>
      </c>
      <c r="I555" s="20">
        <f t="shared" si="446"/>
        <v>0</v>
      </c>
      <c r="J555" s="20">
        <f t="shared" si="446"/>
        <v>0</v>
      </c>
      <c r="K555" s="20">
        <f t="shared" si="420"/>
        <v>0</v>
      </c>
      <c r="L555" s="20">
        <f t="shared" ref="L555:O555" si="447">L567+L579+L591+L603+L615+L627+L663+L711+L759+L795+L807+L819</f>
        <v>0</v>
      </c>
      <c r="M555" s="20">
        <f t="shared" si="447"/>
        <v>0</v>
      </c>
      <c r="N555" s="20">
        <f t="shared" si="447"/>
        <v>0</v>
      </c>
      <c r="O555" s="20">
        <f t="shared" si="447"/>
        <v>0</v>
      </c>
      <c r="P555" s="5" t="s">
        <v>159</v>
      </c>
      <c r="Q555" s="5" t="s">
        <v>167</v>
      </c>
      <c r="R555" s="33">
        <f t="shared" si="419"/>
        <v>0</v>
      </c>
      <c r="S555" s="36">
        <f t="shared" si="393"/>
        <v>0</v>
      </c>
    </row>
    <row r="556" spans="1:19" ht="31.5" thickTop="1" thickBot="1" x14ac:dyDescent="0.3">
      <c r="A556" s="3" t="str">
        <f t="shared" si="392"/>
        <v>a</v>
      </c>
      <c r="B556" s="8" t="s">
        <v>86</v>
      </c>
      <c r="C556" s="9" t="s">
        <v>87</v>
      </c>
      <c r="D556" s="14">
        <f t="shared" ref="D556:E556" si="448">D557+D565+D566+D567</f>
        <v>2000000</v>
      </c>
      <c r="E556" s="14">
        <f t="shared" si="448"/>
        <v>0</v>
      </c>
      <c r="F556" s="19">
        <f t="shared" si="418"/>
        <v>2000000</v>
      </c>
      <c r="G556" s="19">
        <f t="shared" ref="G556:J556" si="449">G557+G565+G566+G567</f>
        <v>450000</v>
      </c>
      <c r="H556" s="19">
        <f t="shared" si="449"/>
        <v>450000</v>
      </c>
      <c r="I556" s="19">
        <f t="shared" si="449"/>
        <v>650000</v>
      </c>
      <c r="J556" s="19">
        <f t="shared" si="449"/>
        <v>450000</v>
      </c>
      <c r="K556" s="19">
        <f t="shared" si="420"/>
        <v>0</v>
      </c>
      <c r="L556" s="19">
        <f t="shared" ref="L556:O556" si="450">L557+L565+L566+L567</f>
        <v>0</v>
      </c>
      <c r="M556" s="19">
        <f t="shared" si="450"/>
        <v>0</v>
      </c>
      <c r="N556" s="19">
        <f t="shared" si="450"/>
        <v>0</v>
      </c>
      <c r="O556" s="19">
        <f t="shared" si="450"/>
        <v>0</v>
      </c>
      <c r="P556" s="5" t="s">
        <v>159</v>
      </c>
      <c r="Q556" s="5" t="s">
        <v>161</v>
      </c>
      <c r="R556" s="33">
        <f t="shared" si="419"/>
        <v>0</v>
      </c>
      <c r="S556" s="36">
        <f t="shared" si="393"/>
        <v>0</v>
      </c>
    </row>
    <row r="557" spans="1:19" ht="19.5" thickTop="1" thickBot="1" x14ac:dyDescent="0.3">
      <c r="A557" s="3" t="str">
        <f t="shared" si="392"/>
        <v>a</v>
      </c>
      <c r="B557" s="1" t="s">
        <v>1</v>
      </c>
      <c r="C557" s="7" t="s">
        <v>2</v>
      </c>
      <c r="D557" s="15">
        <f t="shared" ref="D557:E557" si="451">D558+D559+D560+D561+D562+D563+D564</f>
        <v>2000000</v>
      </c>
      <c r="E557" s="15">
        <f t="shared" si="451"/>
        <v>0</v>
      </c>
      <c r="F557" s="20">
        <f t="shared" si="418"/>
        <v>2000000</v>
      </c>
      <c r="G557" s="20">
        <f t="shared" ref="G557:J557" si="452">G558+G559+G560+G561+G562+G563+G564</f>
        <v>450000</v>
      </c>
      <c r="H557" s="20">
        <f t="shared" si="452"/>
        <v>450000</v>
      </c>
      <c r="I557" s="20">
        <f t="shared" si="452"/>
        <v>650000</v>
      </c>
      <c r="J557" s="20">
        <f t="shared" si="452"/>
        <v>450000</v>
      </c>
      <c r="K557" s="20">
        <f t="shared" si="420"/>
        <v>0</v>
      </c>
      <c r="L557" s="20">
        <f t="shared" ref="L557:O557" si="453">L558+L559+L560+L561+L562+L563+L564</f>
        <v>0</v>
      </c>
      <c r="M557" s="20">
        <f t="shared" si="453"/>
        <v>0</v>
      </c>
      <c r="N557" s="20">
        <f t="shared" si="453"/>
        <v>0</v>
      </c>
      <c r="O557" s="20">
        <f t="shared" si="453"/>
        <v>0</v>
      </c>
      <c r="P557" s="5" t="s">
        <v>159</v>
      </c>
      <c r="Q557" s="5" t="s">
        <v>161</v>
      </c>
      <c r="R557" s="33">
        <f t="shared" si="419"/>
        <v>0</v>
      </c>
      <c r="S557" s="36">
        <f t="shared" si="393"/>
        <v>0</v>
      </c>
    </row>
    <row r="558" spans="1:19" ht="19.5" hidden="1" thickTop="1" thickBot="1" x14ac:dyDescent="0.3">
      <c r="A558" s="3" t="str">
        <f t="shared" si="392"/>
        <v>b</v>
      </c>
      <c r="B558" s="1" t="s">
        <v>1</v>
      </c>
      <c r="C558" s="7" t="s">
        <v>3</v>
      </c>
      <c r="D558" s="16">
        <v>0</v>
      </c>
      <c r="E558" s="16">
        <v>0</v>
      </c>
      <c r="F558" s="22">
        <f t="shared" si="418"/>
        <v>0</v>
      </c>
      <c r="G558" s="22"/>
      <c r="H558" s="22"/>
      <c r="I558" s="21"/>
      <c r="J558" s="22"/>
      <c r="K558" s="22">
        <f t="shared" si="420"/>
        <v>0</v>
      </c>
      <c r="L558" s="22"/>
      <c r="M558" s="22"/>
      <c r="N558" s="21"/>
      <c r="O558" s="22"/>
      <c r="Q558" s="5" t="s">
        <v>161</v>
      </c>
      <c r="R558" s="33">
        <f t="shared" si="419"/>
        <v>0</v>
      </c>
      <c r="S558" s="36">
        <f t="shared" si="393"/>
        <v>0</v>
      </c>
    </row>
    <row r="559" spans="1:19" ht="19.5" thickTop="1" thickBot="1" x14ac:dyDescent="0.3">
      <c r="A559" s="3" t="str">
        <f t="shared" si="392"/>
        <v>a</v>
      </c>
      <c r="B559" s="1" t="s">
        <v>1</v>
      </c>
      <c r="C559" s="7" t="s">
        <v>4</v>
      </c>
      <c r="D559" s="16">
        <v>2000000</v>
      </c>
      <c r="E559" s="16">
        <v>0</v>
      </c>
      <c r="F559" s="22">
        <f t="shared" si="418"/>
        <v>2000000</v>
      </c>
      <c r="G559" s="22">
        <v>450000</v>
      </c>
      <c r="H559" s="22">
        <v>450000</v>
      </c>
      <c r="I559" s="22">
        <v>650000</v>
      </c>
      <c r="J559" s="22">
        <v>450000</v>
      </c>
      <c r="K559" s="22">
        <f t="shared" si="420"/>
        <v>0</v>
      </c>
      <c r="L559" s="22"/>
      <c r="M559" s="22"/>
      <c r="N559" s="21"/>
      <c r="O559" s="21"/>
      <c r="Q559" s="5" t="s">
        <v>161</v>
      </c>
      <c r="R559" s="33">
        <f t="shared" si="419"/>
        <v>0</v>
      </c>
      <c r="S559" s="36">
        <f t="shared" si="393"/>
        <v>0</v>
      </c>
    </row>
    <row r="560" spans="1:19" ht="19.5" hidden="1" thickTop="1" thickBot="1" x14ac:dyDescent="0.3">
      <c r="A560" s="3" t="str">
        <f t="shared" si="392"/>
        <v>b</v>
      </c>
      <c r="B560" s="1" t="s">
        <v>1</v>
      </c>
      <c r="C560" s="7" t="s">
        <v>5</v>
      </c>
      <c r="D560" s="16">
        <v>0</v>
      </c>
      <c r="E560" s="16">
        <v>0</v>
      </c>
      <c r="F560" s="22">
        <f t="shared" si="418"/>
        <v>0</v>
      </c>
      <c r="G560" s="22"/>
      <c r="H560" s="22"/>
      <c r="I560" s="21"/>
      <c r="J560" s="22"/>
      <c r="K560" s="22">
        <f t="shared" si="420"/>
        <v>0</v>
      </c>
      <c r="L560" s="22"/>
      <c r="M560" s="22"/>
      <c r="N560" s="21"/>
      <c r="O560" s="22"/>
      <c r="Q560" s="5" t="s">
        <v>161</v>
      </c>
      <c r="R560" s="33">
        <f t="shared" si="419"/>
        <v>0</v>
      </c>
      <c r="S560" s="36">
        <f t="shared" si="393"/>
        <v>0</v>
      </c>
    </row>
    <row r="561" spans="1:19" ht="19.5" hidden="1" thickTop="1" thickBot="1" x14ac:dyDescent="0.3">
      <c r="A561" s="3" t="str">
        <f t="shared" si="392"/>
        <v>b</v>
      </c>
      <c r="B561" s="1" t="s">
        <v>1</v>
      </c>
      <c r="C561" s="7" t="s">
        <v>6</v>
      </c>
      <c r="D561" s="16">
        <v>0</v>
      </c>
      <c r="E561" s="16">
        <v>0</v>
      </c>
      <c r="F561" s="22">
        <f t="shared" si="418"/>
        <v>0</v>
      </c>
      <c r="G561" s="22"/>
      <c r="H561" s="22"/>
      <c r="I561" s="21"/>
      <c r="J561" s="22"/>
      <c r="K561" s="22">
        <f t="shared" si="420"/>
        <v>0</v>
      </c>
      <c r="L561" s="22"/>
      <c r="M561" s="22"/>
      <c r="N561" s="21"/>
      <c r="O561" s="22"/>
      <c r="Q561" s="5" t="s">
        <v>161</v>
      </c>
      <c r="R561" s="33">
        <f t="shared" si="419"/>
        <v>0</v>
      </c>
      <c r="S561" s="36">
        <f t="shared" si="393"/>
        <v>0</v>
      </c>
    </row>
    <row r="562" spans="1:19" ht="19.5" hidden="1" thickTop="1" thickBot="1" x14ac:dyDescent="0.3">
      <c r="A562" s="3" t="str">
        <f t="shared" si="392"/>
        <v>b</v>
      </c>
      <c r="B562" s="1" t="s">
        <v>1</v>
      </c>
      <c r="C562" s="7" t="s">
        <v>7</v>
      </c>
      <c r="D562" s="16">
        <v>0</v>
      </c>
      <c r="E562" s="16">
        <v>0</v>
      </c>
      <c r="F562" s="22">
        <f t="shared" si="418"/>
        <v>0</v>
      </c>
      <c r="G562" s="22"/>
      <c r="H562" s="22"/>
      <c r="I562" s="21"/>
      <c r="J562" s="22"/>
      <c r="K562" s="22">
        <f t="shared" si="420"/>
        <v>0</v>
      </c>
      <c r="L562" s="22"/>
      <c r="M562" s="22"/>
      <c r="N562" s="21"/>
      <c r="O562" s="22"/>
      <c r="Q562" s="5" t="s">
        <v>161</v>
      </c>
      <c r="R562" s="33">
        <f t="shared" si="419"/>
        <v>0</v>
      </c>
      <c r="S562" s="36">
        <f t="shared" si="393"/>
        <v>0</v>
      </c>
    </row>
    <row r="563" spans="1:19" ht="19.5" hidden="1" thickTop="1" thickBot="1" x14ac:dyDescent="0.3">
      <c r="A563" s="3" t="str">
        <f t="shared" si="392"/>
        <v>b</v>
      </c>
      <c r="B563" s="1" t="s">
        <v>1</v>
      </c>
      <c r="C563" s="7" t="s">
        <v>8</v>
      </c>
      <c r="D563" s="16">
        <v>0</v>
      </c>
      <c r="E563" s="16">
        <v>0</v>
      </c>
      <c r="F563" s="22">
        <f t="shared" si="418"/>
        <v>0</v>
      </c>
      <c r="G563" s="22"/>
      <c r="H563" s="22"/>
      <c r="I563" s="21"/>
      <c r="J563" s="22"/>
      <c r="K563" s="22">
        <f t="shared" si="420"/>
        <v>0</v>
      </c>
      <c r="L563" s="22"/>
      <c r="M563" s="22"/>
      <c r="N563" s="21"/>
      <c r="O563" s="22"/>
      <c r="Q563" s="5" t="s">
        <v>161</v>
      </c>
      <c r="R563" s="33">
        <f t="shared" si="419"/>
        <v>0</v>
      </c>
      <c r="S563" s="36">
        <f t="shared" si="393"/>
        <v>0</v>
      </c>
    </row>
    <row r="564" spans="1:19" ht="19.5" hidden="1" thickTop="1" thickBot="1" x14ac:dyDescent="0.3">
      <c r="A564" s="3" t="str">
        <f t="shared" si="392"/>
        <v>b</v>
      </c>
      <c r="B564" s="1" t="s">
        <v>1</v>
      </c>
      <c r="C564" s="7" t="s">
        <v>9</v>
      </c>
      <c r="D564" s="16">
        <v>0</v>
      </c>
      <c r="E564" s="16">
        <v>0</v>
      </c>
      <c r="F564" s="22">
        <f t="shared" si="418"/>
        <v>0</v>
      </c>
      <c r="G564" s="22"/>
      <c r="H564" s="22"/>
      <c r="I564" s="21"/>
      <c r="J564" s="22"/>
      <c r="K564" s="22">
        <f t="shared" si="420"/>
        <v>0</v>
      </c>
      <c r="L564" s="22"/>
      <c r="M564" s="22"/>
      <c r="N564" s="21"/>
      <c r="O564" s="22"/>
      <c r="Q564" s="5" t="s">
        <v>161</v>
      </c>
      <c r="R564" s="33">
        <f t="shared" si="419"/>
        <v>0</v>
      </c>
      <c r="S564" s="36">
        <f t="shared" si="393"/>
        <v>0</v>
      </c>
    </row>
    <row r="565" spans="1:19" ht="19.5" hidden="1" thickTop="1" thickBot="1" x14ac:dyDescent="0.3">
      <c r="A565" s="3" t="str">
        <f t="shared" si="392"/>
        <v>b</v>
      </c>
      <c r="B565" s="1" t="s">
        <v>1</v>
      </c>
      <c r="C565" s="7" t="s">
        <v>10</v>
      </c>
      <c r="D565" s="16">
        <v>0</v>
      </c>
      <c r="E565" s="16">
        <v>0</v>
      </c>
      <c r="F565" s="22">
        <f t="shared" si="418"/>
        <v>0</v>
      </c>
      <c r="G565" s="22"/>
      <c r="H565" s="22"/>
      <c r="I565" s="21"/>
      <c r="J565" s="22"/>
      <c r="K565" s="22">
        <f t="shared" si="420"/>
        <v>0</v>
      </c>
      <c r="L565" s="22"/>
      <c r="M565" s="22"/>
      <c r="N565" s="21"/>
      <c r="O565" s="22"/>
      <c r="Q565" s="5" t="s">
        <v>161</v>
      </c>
      <c r="R565" s="33">
        <f t="shared" si="419"/>
        <v>0</v>
      </c>
      <c r="S565" s="36">
        <f t="shared" si="393"/>
        <v>0</v>
      </c>
    </row>
    <row r="566" spans="1:19" ht="19.5" hidden="1" thickTop="1" thickBot="1" x14ac:dyDescent="0.3">
      <c r="A566" s="3" t="str">
        <f t="shared" si="392"/>
        <v>b</v>
      </c>
      <c r="B566" s="1" t="s">
        <v>1</v>
      </c>
      <c r="C566" s="7" t="s">
        <v>11</v>
      </c>
      <c r="D566" s="16">
        <v>0</v>
      </c>
      <c r="E566" s="16">
        <v>0</v>
      </c>
      <c r="F566" s="22">
        <f t="shared" si="418"/>
        <v>0</v>
      </c>
      <c r="G566" s="22"/>
      <c r="H566" s="22"/>
      <c r="I566" s="21"/>
      <c r="J566" s="22"/>
      <c r="K566" s="22">
        <f t="shared" si="420"/>
        <v>0</v>
      </c>
      <c r="L566" s="22"/>
      <c r="M566" s="22"/>
      <c r="N566" s="21"/>
      <c r="O566" s="22"/>
      <c r="Q566" s="5" t="s">
        <v>161</v>
      </c>
      <c r="R566" s="33">
        <f t="shared" si="419"/>
        <v>0</v>
      </c>
      <c r="S566" s="36">
        <f t="shared" si="393"/>
        <v>0</v>
      </c>
    </row>
    <row r="567" spans="1:19" ht="19.5" hidden="1" thickTop="1" thickBot="1" x14ac:dyDescent="0.3">
      <c r="A567" s="3" t="str">
        <f t="shared" si="392"/>
        <v>b</v>
      </c>
      <c r="B567" s="1" t="s">
        <v>1</v>
      </c>
      <c r="C567" s="7" t="s">
        <v>12</v>
      </c>
      <c r="D567" s="16">
        <v>0</v>
      </c>
      <c r="E567" s="16">
        <v>0</v>
      </c>
      <c r="F567" s="22">
        <f t="shared" si="418"/>
        <v>0</v>
      </c>
      <c r="G567" s="22"/>
      <c r="H567" s="22"/>
      <c r="I567" s="21"/>
      <c r="J567" s="22"/>
      <c r="K567" s="22">
        <f t="shared" si="420"/>
        <v>0</v>
      </c>
      <c r="L567" s="22"/>
      <c r="M567" s="22"/>
      <c r="N567" s="21"/>
      <c r="O567" s="22"/>
      <c r="Q567" s="5" t="s">
        <v>161</v>
      </c>
      <c r="R567" s="33">
        <f t="shared" si="419"/>
        <v>0</v>
      </c>
      <c r="S567" s="36">
        <f t="shared" si="393"/>
        <v>0</v>
      </c>
    </row>
    <row r="568" spans="1:19" ht="19.5" thickTop="1" thickBot="1" x14ac:dyDescent="0.3">
      <c r="A568" s="3" t="str">
        <f t="shared" si="392"/>
        <v>a</v>
      </c>
      <c r="B568" s="8" t="s">
        <v>88</v>
      </c>
      <c r="C568" s="9" t="s">
        <v>89</v>
      </c>
      <c r="D568" s="14">
        <f t="shared" ref="D568:E568" si="454">D569+D577+D578+D579</f>
        <v>14280000</v>
      </c>
      <c r="E568" s="14">
        <f t="shared" si="454"/>
        <v>0</v>
      </c>
      <c r="F568" s="19">
        <f t="shared" ref="F568:F579" si="455">G568+H568+I568+J568</f>
        <v>14280000</v>
      </c>
      <c r="G568" s="19">
        <f t="shared" ref="G568:J568" si="456">G569+G577+G578+G579</f>
        <v>4020000</v>
      </c>
      <c r="H568" s="19">
        <f t="shared" si="456"/>
        <v>6220000</v>
      </c>
      <c r="I568" s="19">
        <f t="shared" si="456"/>
        <v>2020000</v>
      </c>
      <c r="J568" s="19">
        <f t="shared" si="456"/>
        <v>2020000</v>
      </c>
      <c r="K568" s="19">
        <f t="shared" si="420"/>
        <v>0</v>
      </c>
      <c r="L568" s="19">
        <f t="shared" ref="L568:O568" si="457">L569+L577+L578+L579</f>
        <v>0</v>
      </c>
      <c r="M568" s="19">
        <f t="shared" si="457"/>
        <v>0</v>
      </c>
      <c r="N568" s="19">
        <f t="shared" si="457"/>
        <v>0</v>
      </c>
      <c r="O568" s="19">
        <f t="shared" si="457"/>
        <v>0</v>
      </c>
      <c r="P568" s="5" t="s">
        <v>159</v>
      </c>
      <c r="Q568" s="5" t="s">
        <v>161</v>
      </c>
      <c r="R568" s="33">
        <f t="shared" si="419"/>
        <v>0</v>
      </c>
      <c r="S568" s="36">
        <f t="shared" si="393"/>
        <v>0</v>
      </c>
    </row>
    <row r="569" spans="1:19" ht="19.5" thickTop="1" thickBot="1" x14ac:dyDescent="0.3">
      <c r="A569" s="3" t="str">
        <f t="shared" si="392"/>
        <v>a</v>
      </c>
      <c r="B569" s="1" t="s">
        <v>1</v>
      </c>
      <c r="C569" s="7" t="s">
        <v>2</v>
      </c>
      <c r="D569" s="15">
        <f t="shared" ref="D569:E569" si="458">D570+D571+D572+D573+D574+D575+D576</f>
        <v>14280000</v>
      </c>
      <c r="E569" s="15">
        <f t="shared" si="458"/>
        <v>0</v>
      </c>
      <c r="F569" s="20">
        <f t="shared" si="455"/>
        <v>14280000</v>
      </c>
      <c r="G569" s="20">
        <f t="shared" ref="G569:J569" si="459">G570+G571+G572+G573+G574+G575+G576</f>
        <v>4020000</v>
      </c>
      <c r="H569" s="20">
        <f t="shared" si="459"/>
        <v>6220000</v>
      </c>
      <c r="I569" s="20">
        <f t="shared" si="459"/>
        <v>2020000</v>
      </c>
      <c r="J569" s="20">
        <f t="shared" si="459"/>
        <v>2020000</v>
      </c>
      <c r="K569" s="20">
        <f t="shared" si="420"/>
        <v>0</v>
      </c>
      <c r="L569" s="20">
        <f t="shared" ref="L569:O569" si="460">L570+L571+L572+L573+L574+L575+L576</f>
        <v>0</v>
      </c>
      <c r="M569" s="20">
        <f t="shared" si="460"/>
        <v>0</v>
      </c>
      <c r="N569" s="20">
        <f t="shared" si="460"/>
        <v>0</v>
      </c>
      <c r="O569" s="20">
        <f t="shared" si="460"/>
        <v>0</v>
      </c>
      <c r="P569" s="5" t="s">
        <v>159</v>
      </c>
      <c r="Q569" s="5" t="s">
        <v>161</v>
      </c>
      <c r="R569" s="33">
        <f t="shared" si="419"/>
        <v>0</v>
      </c>
      <c r="S569" s="36">
        <f t="shared" si="393"/>
        <v>0</v>
      </c>
    </row>
    <row r="570" spans="1:19" ht="19.5" hidden="1" thickTop="1" thickBot="1" x14ac:dyDescent="0.3">
      <c r="A570" s="3" t="str">
        <f t="shared" si="392"/>
        <v>b</v>
      </c>
      <c r="B570" s="1" t="s">
        <v>1</v>
      </c>
      <c r="C570" s="7" t="s">
        <v>3</v>
      </c>
      <c r="D570" s="16">
        <v>0</v>
      </c>
      <c r="E570" s="16">
        <v>0</v>
      </c>
      <c r="F570" s="20">
        <f t="shared" si="455"/>
        <v>0</v>
      </c>
      <c r="G570" s="20"/>
      <c r="H570" s="20"/>
      <c r="I570" s="20"/>
      <c r="J570" s="20"/>
      <c r="K570" s="20">
        <f t="shared" si="420"/>
        <v>0</v>
      </c>
      <c r="L570" s="20"/>
      <c r="M570" s="20"/>
      <c r="N570" s="20"/>
      <c r="O570" s="20"/>
      <c r="P570" s="5" t="s">
        <v>159</v>
      </c>
      <c r="Q570" s="5" t="s">
        <v>161</v>
      </c>
      <c r="R570" s="33">
        <f t="shared" si="419"/>
        <v>0</v>
      </c>
      <c r="S570" s="36">
        <f t="shared" si="393"/>
        <v>0</v>
      </c>
    </row>
    <row r="571" spans="1:19" ht="19.5" thickTop="1" thickBot="1" x14ac:dyDescent="0.3">
      <c r="A571" s="3" t="str">
        <f t="shared" si="392"/>
        <v>a</v>
      </c>
      <c r="B571" s="1" t="s">
        <v>1</v>
      </c>
      <c r="C571" s="7" t="s">
        <v>4</v>
      </c>
      <c r="D571" s="16">
        <v>14200000</v>
      </c>
      <c r="E571" s="16">
        <v>0</v>
      </c>
      <c r="F571" s="20">
        <f t="shared" si="455"/>
        <v>14200000</v>
      </c>
      <c r="G571" s="20">
        <v>4000000</v>
      </c>
      <c r="H571" s="20">
        <v>6200000</v>
      </c>
      <c r="I571" s="20">
        <v>2000000</v>
      </c>
      <c r="J571" s="20">
        <v>2000000</v>
      </c>
      <c r="K571" s="20">
        <f t="shared" si="420"/>
        <v>0</v>
      </c>
      <c r="L571" s="20"/>
      <c r="M571" s="20"/>
      <c r="N571" s="20"/>
      <c r="O571" s="20"/>
      <c r="P571" s="5" t="s">
        <v>159</v>
      </c>
      <c r="Q571" s="5" t="s">
        <v>161</v>
      </c>
      <c r="R571" s="33">
        <f t="shared" si="419"/>
        <v>0</v>
      </c>
      <c r="S571" s="36">
        <f t="shared" si="393"/>
        <v>0</v>
      </c>
    </row>
    <row r="572" spans="1:19" ht="19.5" hidden="1" thickTop="1" thickBot="1" x14ac:dyDescent="0.3">
      <c r="A572" s="3" t="str">
        <f t="shared" si="392"/>
        <v>b</v>
      </c>
      <c r="B572" s="1" t="s">
        <v>1</v>
      </c>
      <c r="C572" s="7" t="s">
        <v>5</v>
      </c>
      <c r="D572" s="16">
        <v>0</v>
      </c>
      <c r="E572" s="16">
        <v>0</v>
      </c>
      <c r="F572" s="20">
        <f t="shared" si="455"/>
        <v>0</v>
      </c>
      <c r="G572" s="20"/>
      <c r="H572" s="20"/>
      <c r="I572" s="20"/>
      <c r="J572" s="20"/>
      <c r="K572" s="20">
        <f t="shared" si="420"/>
        <v>0</v>
      </c>
      <c r="L572" s="20"/>
      <c r="M572" s="20"/>
      <c r="N572" s="20"/>
      <c r="O572" s="20"/>
      <c r="P572" s="5" t="s">
        <v>159</v>
      </c>
      <c r="Q572" s="5" t="s">
        <v>161</v>
      </c>
      <c r="R572" s="33">
        <f t="shared" si="419"/>
        <v>0</v>
      </c>
      <c r="S572" s="36">
        <f t="shared" si="393"/>
        <v>0</v>
      </c>
    </row>
    <row r="573" spans="1:19" ht="19.5" hidden="1" thickTop="1" thickBot="1" x14ac:dyDescent="0.3">
      <c r="A573" s="3" t="str">
        <f t="shared" si="392"/>
        <v>b</v>
      </c>
      <c r="B573" s="1" t="s">
        <v>1</v>
      </c>
      <c r="C573" s="7" t="s">
        <v>6</v>
      </c>
      <c r="D573" s="16">
        <v>0</v>
      </c>
      <c r="E573" s="16">
        <v>0</v>
      </c>
      <c r="F573" s="20">
        <f t="shared" si="455"/>
        <v>0</v>
      </c>
      <c r="G573" s="20"/>
      <c r="H573" s="20"/>
      <c r="I573" s="20"/>
      <c r="J573" s="20"/>
      <c r="K573" s="20">
        <f t="shared" si="420"/>
        <v>0</v>
      </c>
      <c r="L573" s="20"/>
      <c r="M573" s="20"/>
      <c r="N573" s="20"/>
      <c r="O573" s="20"/>
      <c r="P573" s="5" t="s">
        <v>159</v>
      </c>
      <c r="Q573" s="5" t="s">
        <v>161</v>
      </c>
      <c r="R573" s="33">
        <f t="shared" si="419"/>
        <v>0</v>
      </c>
      <c r="S573" s="36">
        <f t="shared" si="393"/>
        <v>0</v>
      </c>
    </row>
    <row r="574" spans="1:19" ht="19.5" hidden="1" thickTop="1" thickBot="1" x14ac:dyDescent="0.3">
      <c r="A574" s="3" t="str">
        <f t="shared" si="392"/>
        <v>b</v>
      </c>
      <c r="B574" s="1" t="s">
        <v>1</v>
      </c>
      <c r="C574" s="7" t="s">
        <v>7</v>
      </c>
      <c r="D574" s="16">
        <v>0</v>
      </c>
      <c r="E574" s="16">
        <v>0</v>
      </c>
      <c r="F574" s="20">
        <f t="shared" si="455"/>
        <v>0</v>
      </c>
      <c r="G574" s="20"/>
      <c r="H574" s="20"/>
      <c r="I574" s="20"/>
      <c r="J574" s="20"/>
      <c r="K574" s="20">
        <f t="shared" si="420"/>
        <v>0</v>
      </c>
      <c r="L574" s="20"/>
      <c r="M574" s="20"/>
      <c r="N574" s="20"/>
      <c r="O574" s="20"/>
      <c r="P574" s="5" t="s">
        <v>159</v>
      </c>
      <c r="Q574" s="5" t="s">
        <v>161</v>
      </c>
      <c r="R574" s="33">
        <f t="shared" si="419"/>
        <v>0</v>
      </c>
      <c r="S574" s="36">
        <f t="shared" si="393"/>
        <v>0</v>
      </c>
    </row>
    <row r="575" spans="1:19" ht="19.5" thickTop="1" thickBot="1" x14ac:dyDescent="0.3">
      <c r="A575" s="3" t="str">
        <f t="shared" si="392"/>
        <v>a</v>
      </c>
      <c r="B575" s="1" t="s">
        <v>1</v>
      </c>
      <c r="C575" s="7" t="s">
        <v>8</v>
      </c>
      <c r="D575" s="16">
        <v>80000</v>
      </c>
      <c r="E575" s="16">
        <v>0</v>
      </c>
      <c r="F575" s="20">
        <f t="shared" si="455"/>
        <v>80000</v>
      </c>
      <c r="G575" s="20">
        <v>20000</v>
      </c>
      <c r="H575" s="20">
        <v>20000</v>
      </c>
      <c r="I575" s="20">
        <v>20000</v>
      </c>
      <c r="J575" s="20">
        <v>20000</v>
      </c>
      <c r="K575" s="20">
        <f t="shared" si="420"/>
        <v>0</v>
      </c>
      <c r="L575" s="20"/>
      <c r="M575" s="20"/>
      <c r="N575" s="20"/>
      <c r="O575" s="20"/>
      <c r="P575" s="5" t="s">
        <v>159</v>
      </c>
      <c r="Q575" s="5" t="s">
        <v>161</v>
      </c>
      <c r="R575" s="33">
        <f t="shared" si="419"/>
        <v>0</v>
      </c>
      <c r="S575" s="36">
        <f t="shared" si="393"/>
        <v>0</v>
      </c>
    </row>
    <row r="576" spans="1:19" ht="19.5" hidden="1" thickTop="1" thickBot="1" x14ac:dyDescent="0.3">
      <c r="A576" s="3" t="str">
        <f t="shared" si="392"/>
        <v>b</v>
      </c>
      <c r="B576" s="1" t="s">
        <v>1</v>
      </c>
      <c r="C576" s="7" t="s">
        <v>9</v>
      </c>
      <c r="D576" s="16">
        <v>0</v>
      </c>
      <c r="E576" s="16">
        <v>0</v>
      </c>
      <c r="F576" s="20">
        <f t="shared" si="455"/>
        <v>0</v>
      </c>
      <c r="G576" s="20"/>
      <c r="H576" s="20"/>
      <c r="I576" s="20"/>
      <c r="J576" s="20"/>
      <c r="K576" s="20">
        <f t="shared" si="420"/>
        <v>0</v>
      </c>
      <c r="L576" s="20"/>
      <c r="M576" s="20"/>
      <c r="N576" s="20"/>
      <c r="O576" s="20"/>
      <c r="P576" s="5" t="s">
        <v>159</v>
      </c>
      <c r="Q576" s="5" t="s">
        <v>161</v>
      </c>
      <c r="R576" s="33">
        <f t="shared" si="419"/>
        <v>0</v>
      </c>
      <c r="S576" s="36">
        <f t="shared" si="393"/>
        <v>0</v>
      </c>
    </row>
    <row r="577" spans="1:19" ht="19.5" hidden="1" thickTop="1" thickBot="1" x14ac:dyDescent="0.3">
      <c r="A577" s="3" t="str">
        <f t="shared" si="392"/>
        <v>b</v>
      </c>
      <c r="B577" s="1" t="s">
        <v>1</v>
      </c>
      <c r="C577" s="7" t="s">
        <v>10</v>
      </c>
      <c r="D577" s="16">
        <v>0</v>
      </c>
      <c r="E577" s="16">
        <v>0</v>
      </c>
      <c r="F577" s="20">
        <f t="shared" si="455"/>
        <v>0</v>
      </c>
      <c r="G577" s="20"/>
      <c r="H577" s="20"/>
      <c r="I577" s="20"/>
      <c r="J577" s="20"/>
      <c r="K577" s="20">
        <f t="shared" si="420"/>
        <v>0</v>
      </c>
      <c r="L577" s="20"/>
      <c r="M577" s="20"/>
      <c r="N577" s="20"/>
      <c r="O577" s="20"/>
      <c r="P577" s="5" t="s">
        <v>159</v>
      </c>
      <c r="Q577" s="5" t="s">
        <v>161</v>
      </c>
      <c r="R577" s="33">
        <f t="shared" si="419"/>
        <v>0</v>
      </c>
      <c r="S577" s="36">
        <f t="shared" si="393"/>
        <v>0</v>
      </c>
    </row>
    <row r="578" spans="1:19" ht="19.5" hidden="1" thickTop="1" thickBot="1" x14ac:dyDescent="0.3">
      <c r="A578" s="3" t="str">
        <f t="shared" si="392"/>
        <v>b</v>
      </c>
      <c r="B578" s="1" t="s">
        <v>1</v>
      </c>
      <c r="C578" s="7" t="s">
        <v>11</v>
      </c>
      <c r="D578" s="16">
        <v>0</v>
      </c>
      <c r="E578" s="16">
        <v>0</v>
      </c>
      <c r="F578" s="20">
        <f t="shared" si="455"/>
        <v>0</v>
      </c>
      <c r="G578" s="20"/>
      <c r="H578" s="20"/>
      <c r="I578" s="20"/>
      <c r="J578" s="20"/>
      <c r="K578" s="20">
        <f t="shared" si="420"/>
        <v>0</v>
      </c>
      <c r="L578" s="20"/>
      <c r="M578" s="20"/>
      <c r="N578" s="20"/>
      <c r="O578" s="20"/>
      <c r="P578" s="5" t="s">
        <v>159</v>
      </c>
      <c r="Q578" s="5" t="s">
        <v>161</v>
      </c>
      <c r="R578" s="33">
        <f t="shared" si="419"/>
        <v>0</v>
      </c>
      <c r="S578" s="36">
        <f t="shared" si="393"/>
        <v>0</v>
      </c>
    </row>
    <row r="579" spans="1:19" ht="19.5" hidden="1" thickTop="1" thickBot="1" x14ac:dyDescent="0.3">
      <c r="A579" s="3" t="str">
        <f t="shared" si="392"/>
        <v>b</v>
      </c>
      <c r="B579" s="1" t="s">
        <v>1</v>
      </c>
      <c r="C579" s="7" t="s">
        <v>12</v>
      </c>
      <c r="D579" s="16">
        <v>0</v>
      </c>
      <c r="E579" s="16">
        <v>0</v>
      </c>
      <c r="F579" s="20">
        <f t="shared" si="455"/>
        <v>0</v>
      </c>
      <c r="G579" s="20"/>
      <c r="H579" s="20"/>
      <c r="I579" s="20"/>
      <c r="J579" s="20"/>
      <c r="K579" s="20">
        <f t="shared" si="420"/>
        <v>0</v>
      </c>
      <c r="L579" s="20"/>
      <c r="M579" s="20"/>
      <c r="N579" s="20"/>
      <c r="O579" s="20"/>
      <c r="P579" s="5" t="s">
        <v>159</v>
      </c>
      <c r="Q579" s="5" t="s">
        <v>161</v>
      </c>
      <c r="R579" s="33">
        <f t="shared" si="419"/>
        <v>0</v>
      </c>
      <c r="S579" s="36">
        <f t="shared" si="393"/>
        <v>0</v>
      </c>
    </row>
    <row r="580" spans="1:19" ht="19.5" thickTop="1" thickBot="1" x14ac:dyDescent="0.3">
      <c r="A580" s="3" t="str">
        <f t="shared" si="392"/>
        <v>a</v>
      </c>
      <c r="B580" s="8" t="s">
        <v>90</v>
      </c>
      <c r="C580" s="9" t="s">
        <v>207</v>
      </c>
      <c r="D580" s="14">
        <f t="shared" ref="D580:E580" si="461">D581+D589+D590+D591</f>
        <v>1000000</v>
      </c>
      <c r="E580" s="14">
        <f t="shared" si="461"/>
        <v>0</v>
      </c>
      <c r="F580" s="19">
        <f t="shared" ref="F580:F627" si="462">G580+H580+I580+J580</f>
        <v>1000000</v>
      </c>
      <c r="G580" s="19">
        <f t="shared" ref="G580:J580" si="463">G581+G589+G590+G591</f>
        <v>200000</v>
      </c>
      <c r="H580" s="19">
        <f t="shared" si="463"/>
        <v>300000</v>
      </c>
      <c r="I580" s="19">
        <f t="shared" si="463"/>
        <v>240000</v>
      </c>
      <c r="J580" s="19">
        <f t="shared" si="463"/>
        <v>260000</v>
      </c>
      <c r="K580" s="19">
        <f t="shared" si="420"/>
        <v>0</v>
      </c>
      <c r="L580" s="19">
        <f t="shared" ref="L580:O580" si="464">L581+L589+L590+L591</f>
        <v>0</v>
      </c>
      <c r="M580" s="19">
        <f t="shared" si="464"/>
        <v>0</v>
      </c>
      <c r="N580" s="19">
        <f t="shared" si="464"/>
        <v>0</v>
      </c>
      <c r="O580" s="19">
        <f t="shared" si="464"/>
        <v>0</v>
      </c>
      <c r="P580" s="5" t="s">
        <v>159</v>
      </c>
      <c r="Q580" s="5" t="s">
        <v>161</v>
      </c>
      <c r="R580" s="33">
        <f t="shared" ref="R580:R627" si="465">D580-F580</f>
        <v>0</v>
      </c>
      <c r="S580" s="36">
        <f t="shared" si="393"/>
        <v>0</v>
      </c>
    </row>
    <row r="581" spans="1:19" ht="19.5" thickTop="1" thickBot="1" x14ac:dyDescent="0.3">
      <c r="A581" s="3" t="str">
        <f t="shared" ref="A581:A644" si="466">IF((D581+F581+G581+H581+J581+I581)&gt;0,"a","b")</f>
        <v>a</v>
      </c>
      <c r="B581" s="1" t="s">
        <v>1</v>
      </c>
      <c r="C581" s="7" t="s">
        <v>2</v>
      </c>
      <c r="D581" s="15">
        <f t="shared" ref="D581:E581" si="467">D582+D583+D584+D585+D586+D587+D588</f>
        <v>1000000</v>
      </c>
      <c r="E581" s="15">
        <f t="shared" si="467"/>
        <v>0</v>
      </c>
      <c r="F581" s="20">
        <f t="shared" si="462"/>
        <v>1000000</v>
      </c>
      <c r="G581" s="20">
        <f t="shared" ref="G581:J581" si="468">G582+G583+G584+G585+G586+G587+G588</f>
        <v>200000</v>
      </c>
      <c r="H581" s="20">
        <f t="shared" si="468"/>
        <v>300000</v>
      </c>
      <c r="I581" s="20">
        <f t="shared" si="468"/>
        <v>240000</v>
      </c>
      <c r="J581" s="20">
        <f t="shared" si="468"/>
        <v>260000</v>
      </c>
      <c r="K581" s="20">
        <f t="shared" si="420"/>
        <v>0</v>
      </c>
      <c r="L581" s="20">
        <f t="shared" ref="L581:O581" si="469">L582+L583+L584+L585+L586+L587+L588</f>
        <v>0</v>
      </c>
      <c r="M581" s="20">
        <f t="shared" si="469"/>
        <v>0</v>
      </c>
      <c r="N581" s="20">
        <f t="shared" si="469"/>
        <v>0</v>
      </c>
      <c r="O581" s="20">
        <f t="shared" si="469"/>
        <v>0</v>
      </c>
      <c r="P581" s="5" t="s">
        <v>159</v>
      </c>
      <c r="Q581" s="5" t="s">
        <v>161</v>
      </c>
      <c r="R581" s="33">
        <f t="shared" si="465"/>
        <v>0</v>
      </c>
      <c r="S581" s="36">
        <f t="shared" ref="S581:S644" si="470">E581-K581</f>
        <v>0</v>
      </c>
    </row>
    <row r="582" spans="1:19" ht="19.5" hidden="1" thickTop="1" thickBot="1" x14ac:dyDescent="0.3">
      <c r="A582" s="3" t="str">
        <f t="shared" si="466"/>
        <v>b</v>
      </c>
      <c r="B582" s="1" t="s">
        <v>1</v>
      </c>
      <c r="C582" s="7" t="s">
        <v>3</v>
      </c>
      <c r="D582" s="16">
        <v>0</v>
      </c>
      <c r="E582" s="16">
        <v>0</v>
      </c>
      <c r="F582" s="22">
        <f t="shared" si="462"/>
        <v>0</v>
      </c>
      <c r="G582" s="22"/>
      <c r="H582" s="22"/>
      <c r="I582" s="21"/>
      <c r="J582" s="22"/>
      <c r="K582" s="22">
        <f t="shared" si="420"/>
        <v>0</v>
      </c>
      <c r="L582" s="22"/>
      <c r="M582" s="22"/>
      <c r="N582" s="21"/>
      <c r="O582" s="22"/>
      <c r="Q582" s="5" t="s">
        <v>161</v>
      </c>
      <c r="R582" s="33">
        <f t="shared" si="465"/>
        <v>0</v>
      </c>
      <c r="S582" s="36">
        <f t="shared" si="470"/>
        <v>0</v>
      </c>
    </row>
    <row r="583" spans="1:19" ht="19.5" thickTop="1" thickBot="1" x14ac:dyDescent="0.3">
      <c r="A583" s="3" t="str">
        <f t="shared" si="466"/>
        <v>a</v>
      </c>
      <c r="B583" s="1" t="s">
        <v>1</v>
      </c>
      <c r="C583" s="7" t="s">
        <v>4</v>
      </c>
      <c r="D583" s="16">
        <v>1000000</v>
      </c>
      <c r="E583" s="16">
        <v>0</v>
      </c>
      <c r="F583" s="22">
        <f t="shared" si="462"/>
        <v>1000000</v>
      </c>
      <c r="G583" s="22">
        <v>200000</v>
      </c>
      <c r="H583" s="22">
        <v>300000</v>
      </c>
      <c r="I583" s="21">
        <v>240000</v>
      </c>
      <c r="J583" s="22">
        <v>260000</v>
      </c>
      <c r="K583" s="22">
        <f t="shared" si="420"/>
        <v>0</v>
      </c>
      <c r="L583" s="22"/>
      <c r="M583" s="22"/>
      <c r="N583" s="21"/>
      <c r="O583" s="22"/>
      <c r="Q583" s="5" t="s">
        <v>161</v>
      </c>
      <c r="R583" s="33">
        <f t="shared" si="465"/>
        <v>0</v>
      </c>
      <c r="S583" s="36">
        <f t="shared" si="470"/>
        <v>0</v>
      </c>
    </row>
    <row r="584" spans="1:19" ht="19.5" hidden="1" thickTop="1" thickBot="1" x14ac:dyDescent="0.3">
      <c r="A584" s="3" t="str">
        <f t="shared" si="466"/>
        <v>b</v>
      </c>
      <c r="B584" s="1" t="s">
        <v>1</v>
      </c>
      <c r="C584" s="7" t="s">
        <v>5</v>
      </c>
      <c r="D584" s="16">
        <v>0</v>
      </c>
      <c r="E584" s="16">
        <v>0</v>
      </c>
      <c r="F584" s="22">
        <f t="shared" si="462"/>
        <v>0</v>
      </c>
      <c r="G584" s="22"/>
      <c r="H584" s="22"/>
      <c r="I584" s="21"/>
      <c r="J584" s="22"/>
      <c r="K584" s="22">
        <f t="shared" si="420"/>
        <v>0</v>
      </c>
      <c r="L584" s="22"/>
      <c r="M584" s="22"/>
      <c r="N584" s="21"/>
      <c r="O584" s="22"/>
      <c r="Q584" s="5" t="s">
        <v>161</v>
      </c>
      <c r="R584" s="33">
        <f t="shared" si="465"/>
        <v>0</v>
      </c>
      <c r="S584" s="36">
        <f t="shared" si="470"/>
        <v>0</v>
      </c>
    </row>
    <row r="585" spans="1:19" ht="19.5" hidden="1" thickTop="1" thickBot="1" x14ac:dyDescent="0.3">
      <c r="A585" s="3" t="str">
        <f t="shared" si="466"/>
        <v>b</v>
      </c>
      <c r="B585" s="1" t="s">
        <v>1</v>
      </c>
      <c r="C585" s="7" t="s">
        <v>6</v>
      </c>
      <c r="D585" s="16">
        <v>0</v>
      </c>
      <c r="E585" s="16">
        <v>0</v>
      </c>
      <c r="F585" s="22">
        <f t="shared" si="462"/>
        <v>0</v>
      </c>
      <c r="G585" s="22"/>
      <c r="H585" s="22"/>
      <c r="I585" s="21"/>
      <c r="J585" s="22"/>
      <c r="K585" s="22">
        <f t="shared" si="420"/>
        <v>0</v>
      </c>
      <c r="L585" s="22"/>
      <c r="M585" s="22"/>
      <c r="N585" s="21"/>
      <c r="O585" s="22"/>
      <c r="Q585" s="5" t="s">
        <v>161</v>
      </c>
      <c r="R585" s="33">
        <f t="shared" si="465"/>
        <v>0</v>
      </c>
      <c r="S585" s="36">
        <f t="shared" si="470"/>
        <v>0</v>
      </c>
    </row>
    <row r="586" spans="1:19" ht="19.5" hidden="1" thickTop="1" thickBot="1" x14ac:dyDescent="0.3">
      <c r="A586" s="3" t="str">
        <f t="shared" si="466"/>
        <v>b</v>
      </c>
      <c r="B586" s="1" t="s">
        <v>1</v>
      </c>
      <c r="C586" s="7" t="s">
        <v>7</v>
      </c>
      <c r="D586" s="16">
        <v>0</v>
      </c>
      <c r="E586" s="16">
        <v>0</v>
      </c>
      <c r="F586" s="22">
        <f t="shared" si="462"/>
        <v>0</v>
      </c>
      <c r="G586" s="22"/>
      <c r="H586" s="22"/>
      <c r="I586" s="21"/>
      <c r="J586" s="22"/>
      <c r="K586" s="22">
        <f t="shared" si="420"/>
        <v>0</v>
      </c>
      <c r="L586" s="22"/>
      <c r="M586" s="22"/>
      <c r="N586" s="21"/>
      <c r="O586" s="22"/>
      <c r="Q586" s="5" t="s">
        <v>161</v>
      </c>
      <c r="R586" s="33">
        <f t="shared" si="465"/>
        <v>0</v>
      </c>
      <c r="S586" s="36">
        <f t="shared" si="470"/>
        <v>0</v>
      </c>
    </row>
    <row r="587" spans="1:19" ht="19.5" hidden="1" thickTop="1" thickBot="1" x14ac:dyDescent="0.3">
      <c r="A587" s="3" t="str">
        <f t="shared" si="466"/>
        <v>b</v>
      </c>
      <c r="B587" s="1" t="s">
        <v>1</v>
      </c>
      <c r="C587" s="7" t="s">
        <v>8</v>
      </c>
      <c r="D587" s="16">
        <v>0</v>
      </c>
      <c r="E587" s="16">
        <v>0</v>
      </c>
      <c r="F587" s="22">
        <f t="shared" si="462"/>
        <v>0</v>
      </c>
      <c r="G587" s="22"/>
      <c r="H587" s="22"/>
      <c r="I587" s="21"/>
      <c r="J587" s="22"/>
      <c r="K587" s="22">
        <f t="shared" si="420"/>
        <v>0</v>
      </c>
      <c r="L587" s="22"/>
      <c r="M587" s="22"/>
      <c r="N587" s="21"/>
      <c r="O587" s="22"/>
      <c r="Q587" s="5" t="s">
        <v>161</v>
      </c>
      <c r="R587" s="33">
        <f t="shared" si="465"/>
        <v>0</v>
      </c>
      <c r="S587" s="36">
        <f t="shared" si="470"/>
        <v>0</v>
      </c>
    </row>
    <row r="588" spans="1:19" ht="19.5" hidden="1" thickTop="1" thickBot="1" x14ac:dyDescent="0.3">
      <c r="A588" s="3" t="str">
        <f t="shared" si="466"/>
        <v>b</v>
      </c>
      <c r="B588" s="1" t="s">
        <v>1</v>
      </c>
      <c r="C588" s="7" t="s">
        <v>9</v>
      </c>
      <c r="D588" s="16">
        <v>0</v>
      </c>
      <c r="E588" s="16">
        <v>0</v>
      </c>
      <c r="F588" s="22">
        <f t="shared" si="462"/>
        <v>0</v>
      </c>
      <c r="G588" s="22"/>
      <c r="H588" s="22"/>
      <c r="I588" s="21"/>
      <c r="J588" s="22"/>
      <c r="K588" s="22">
        <f t="shared" si="420"/>
        <v>0</v>
      </c>
      <c r="L588" s="22"/>
      <c r="M588" s="22"/>
      <c r="N588" s="21"/>
      <c r="O588" s="22"/>
      <c r="Q588" s="5" t="s">
        <v>161</v>
      </c>
      <c r="R588" s="33">
        <f t="shared" si="465"/>
        <v>0</v>
      </c>
      <c r="S588" s="36">
        <f t="shared" si="470"/>
        <v>0</v>
      </c>
    </row>
    <row r="589" spans="1:19" ht="19.5" hidden="1" thickTop="1" thickBot="1" x14ac:dyDescent="0.3">
      <c r="A589" s="3" t="str">
        <f t="shared" si="466"/>
        <v>b</v>
      </c>
      <c r="B589" s="1" t="s">
        <v>1</v>
      </c>
      <c r="C589" s="7" t="s">
        <v>10</v>
      </c>
      <c r="D589" s="16">
        <v>0</v>
      </c>
      <c r="E589" s="16">
        <v>0</v>
      </c>
      <c r="F589" s="22">
        <f t="shared" si="462"/>
        <v>0</v>
      </c>
      <c r="G589" s="22"/>
      <c r="H589" s="22"/>
      <c r="I589" s="21"/>
      <c r="J589" s="22"/>
      <c r="K589" s="22">
        <f t="shared" si="420"/>
        <v>0</v>
      </c>
      <c r="L589" s="22"/>
      <c r="M589" s="22"/>
      <c r="N589" s="21"/>
      <c r="O589" s="22"/>
      <c r="Q589" s="5" t="s">
        <v>161</v>
      </c>
      <c r="R589" s="33">
        <f t="shared" si="465"/>
        <v>0</v>
      </c>
      <c r="S589" s="36">
        <f t="shared" si="470"/>
        <v>0</v>
      </c>
    </row>
    <row r="590" spans="1:19" ht="19.5" hidden="1" thickTop="1" thickBot="1" x14ac:dyDescent="0.3">
      <c r="A590" s="3" t="str">
        <f t="shared" si="466"/>
        <v>b</v>
      </c>
      <c r="B590" s="1" t="s">
        <v>1</v>
      </c>
      <c r="C590" s="7" t="s">
        <v>11</v>
      </c>
      <c r="D590" s="16">
        <v>0</v>
      </c>
      <c r="E590" s="16">
        <v>0</v>
      </c>
      <c r="F590" s="22">
        <f t="shared" si="462"/>
        <v>0</v>
      </c>
      <c r="G590" s="22"/>
      <c r="H590" s="22"/>
      <c r="I590" s="21"/>
      <c r="J590" s="22"/>
      <c r="K590" s="22">
        <f t="shared" si="420"/>
        <v>0</v>
      </c>
      <c r="L590" s="22"/>
      <c r="M590" s="22"/>
      <c r="N590" s="21"/>
      <c r="O590" s="22"/>
      <c r="Q590" s="5" t="s">
        <v>161</v>
      </c>
      <c r="R590" s="33">
        <f t="shared" si="465"/>
        <v>0</v>
      </c>
      <c r="S590" s="36">
        <f t="shared" si="470"/>
        <v>0</v>
      </c>
    </row>
    <row r="591" spans="1:19" ht="19.5" hidden="1" thickTop="1" thickBot="1" x14ac:dyDescent="0.3">
      <c r="A591" s="3" t="str">
        <f t="shared" si="466"/>
        <v>b</v>
      </c>
      <c r="B591" s="1" t="s">
        <v>1</v>
      </c>
      <c r="C591" s="7" t="s">
        <v>12</v>
      </c>
      <c r="D591" s="16">
        <v>0</v>
      </c>
      <c r="E591" s="16">
        <v>0</v>
      </c>
      <c r="F591" s="22">
        <f t="shared" si="462"/>
        <v>0</v>
      </c>
      <c r="G591" s="22"/>
      <c r="H591" s="22"/>
      <c r="I591" s="21"/>
      <c r="J591" s="22"/>
      <c r="K591" s="22">
        <f t="shared" si="420"/>
        <v>0</v>
      </c>
      <c r="L591" s="22"/>
      <c r="M591" s="22"/>
      <c r="N591" s="21"/>
      <c r="O591" s="22"/>
      <c r="Q591" s="5" t="s">
        <v>161</v>
      </c>
      <c r="R591" s="33">
        <f t="shared" si="465"/>
        <v>0</v>
      </c>
      <c r="S591" s="36">
        <f t="shared" si="470"/>
        <v>0</v>
      </c>
    </row>
    <row r="592" spans="1:19" ht="19.5" thickTop="1" thickBot="1" x14ac:dyDescent="0.3">
      <c r="A592" s="3" t="str">
        <f t="shared" si="466"/>
        <v>a</v>
      </c>
      <c r="B592" s="8" t="s">
        <v>91</v>
      </c>
      <c r="C592" s="9" t="s">
        <v>92</v>
      </c>
      <c r="D592" s="14">
        <f t="shared" ref="D592:E592" si="471">D593+D601+D602+D603</f>
        <v>1650000</v>
      </c>
      <c r="E592" s="14">
        <f t="shared" si="471"/>
        <v>0</v>
      </c>
      <c r="F592" s="19">
        <f t="shared" si="462"/>
        <v>1650000</v>
      </c>
      <c r="G592" s="19">
        <f t="shared" ref="G592:J592" si="472">G593+G601+G602+G603</f>
        <v>390000</v>
      </c>
      <c r="H592" s="19">
        <f t="shared" si="472"/>
        <v>420000</v>
      </c>
      <c r="I592" s="19">
        <f t="shared" si="472"/>
        <v>420000</v>
      </c>
      <c r="J592" s="19">
        <f t="shared" si="472"/>
        <v>420000</v>
      </c>
      <c r="K592" s="19">
        <f t="shared" si="420"/>
        <v>0</v>
      </c>
      <c r="L592" s="19">
        <f t="shared" ref="L592:O592" si="473">L593+L601+L602+L603</f>
        <v>0</v>
      </c>
      <c r="M592" s="19">
        <f t="shared" si="473"/>
        <v>0</v>
      </c>
      <c r="N592" s="19">
        <f t="shared" si="473"/>
        <v>0</v>
      </c>
      <c r="O592" s="19">
        <f t="shared" si="473"/>
        <v>0</v>
      </c>
      <c r="P592" s="5" t="s">
        <v>159</v>
      </c>
      <c r="Q592" s="5" t="s">
        <v>161</v>
      </c>
      <c r="R592" s="33">
        <f t="shared" si="465"/>
        <v>0</v>
      </c>
      <c r="S592" s="36">
        <f t="shared" si="470"/>
        <v>0</v>
      </c>
    </row>
    <row r="593" spans="1:19" ht="19.5" thickTop="1" thickBot="1" x14ac:dyDescent="0.3">
      <c r="A593" s="3" t="str">
        <f t="shared" si="466"/>
        <v>a</v>
      </c>
      <c r="B593" s="1" t="s">
        <v>1</v>
      </c>
      <c r="C593" s="7" t="s">
        <v>2</v>
      </c>
      <c r="D593" s="15">
        <f t="shared" ref="D593:E593" si="474">D594+D595+D596+D597+D598+D599+D600</f>
        <v>1650000</v>
      </c>
      <c r="E593" s="15">
        <f t="shared" si="474"/>
        <v>0</v>
      </c>
      <c r="F593" s="20">
        <f t="shared" si="462"/>
        <v>1650000</v>
      </c>
      <c r="G593" s="20">
        <f t="shared" ref="G593:J593" si="475">G594+G595+G596+G597+G598+G599+G600</f>
        <v>390000</v>
      </c>
      <c r="H593" s="20">
        <f t="shared" si="475"/>
        <v>420000</v>
      </c>
      <c r="I593" s="20">
        <f t="shared" si="475"/>
        <v>420000</v>
      </c>
      <c r="J593" s="20">
        <f t="shared" si="475"/>
        <v>420000</v>
      </c>
      <c r="K593" s="20">
        <f t="shared" si="420"/>
        <v>0</v>
      </c>
      <c r="L593" s="20">
        <f t="shared" ref="L593:O593" si="476">L594+L595+L596+L597+L598+L599+L600</f>
        <v>0</v>
      </c>
      <c r="M593" s="20">
        <f t="shared" si="476"/>
        <v>0</v>
      </c>
      <c r="N593" s="20">
        <f t="shared" si="476"/>
        <v>0</v>
      </c>
      <c r="O593" s="20">
        <f t="shared" si="476"/>
        <v>0</v>
      </c>
      <c r="P593" s="5" t="s">
        <v>159</v>
      </c>
      <c r="Q593" s="5" t="s">
        <v>161</v>
      </c>
      <c r="R593" s="33">
        <f t="shared" si="465"/>
        <v>0</v>
      </c>
      <c r="S593" s="36">
        <f t="shared" si="470"/>
        <v>0</v>
      </c>
    </row>
    <row r="594" spans="1:19" ht="19.5" hidden="1" thickTop="1" thickBot="1" x14ac:dyDescent="0.3">
      <c r="A594" s="3" t="str">
        <f t="shared" si="466"/>
        <v>b</v>
      </c>
      <c r="B594" s="1" t="s">
        <v>1</v>
      </c>
      <c r="C594" s="7" t="s">
        <v>3</v>
      </c>
      <c r="D594" s="16">
        <v>0</v>
      </c>
      <c r="E594" s="16">
        <v>0</v>
      </c>
      <c r="F594" s="22">
        <f t="shared" si="462"/>
        <v>0</v>
      </c>
      <c r="G594" s="22"/>
      <c r="H594" s="22"/>
      <c r="I594" s="21"/>
      <c r="J594" s="22"/>
      <c r="K594" s="22">
        <f t="shared" si="420"/>
        <v>0</v>
      </c>
      <c r="L594" s="22"/>
      <c r="M594" s="22"/>
      <c r="N594" s="21"/>
      <c r="O594" s="22"/>
      <c r="Q594" s="5" t="s">
        <v>161</v>
      </c>
      <c r="R594" s="33">
        <f t="shared" si="465"/>
        <v>0</v>
      </c>
      <c r="S594" s="36">
        <f t="shared" si="470"/>
        <v>0</v>
      </c>
    </row>
    <row r="595" spans="1:19" ht="19.5" thickTop="1" thickBot="1" x14ac:dyDescent="0.3">
      <c r="A595" s="3" t="str">
        <f t="shared" si="466"/>
        <v>a</v>
      </c>
      <c r="B595" s="1" t="s">
        <v>1</v>
      </c>
      <c r="C595" s="7" t="s">
        <v>4</v>
      </c>
      <c r="D595" s="16">
        <v>1650000</v>
      </c>
      <c r="E595" s="16">
        <v>0</v>
      </c>
      <c r="F595" s="22">
        <f t="shared" si="462"/>
        <v>1650000</v>
      </c>
      <c r="G595" s="22">
        <v>390000</v>
      </c>
      <c r="H595" s="22">
        <v>420000</v>
      </c>
      <c r="I595" s="21">
        <v>420000</v>
      </c>
      <c r="J595" s="22">
        <v>420000</v>
      </c>
      <c r="K595" s="22">
        <f t="shared" si="420"/>
        <v>0</v>
      </c>
      <c r="L595" s="22"/>
      <c r="M595" s="22"/>
      <c r="N595" s="21"/>
      <c r="O595" s="22"/>
      <c r="Q595" s="5" t="s">
        <v>161</v>
      </c>
      <c r="R595" s="33">
        <f t="shared" si="465"/>
        <v>0</v>
      </c>
      <c r="S595" s="36">
        <f t="shared" si="470"/>
        <v>0</v>
      </c>
    </row>
    <row r="596" spans="1:19" ht="19.5" hidden="1" thickTop="1" thickBot="1" x14ac:dyDescent="0.3">
      <c r="A596" s="3" t="str">
        <f t="shared" si="466"/>
        <v>b</v>
      </c>
      <c r="B596" s="1" t="s">
        <v>1</v>
      </c>
      <c r="C596" s="7" t="s">
        <v>5</v>
      </c>
      <c r="D596" s="16">
        <v>0</v>
      </c>
      <c r="E596" s="16">
        <v>0</v>
      </c>
      <c r="F596" s="22">
        <f t="shared" si="462"/>
        <v>0</v>
      </c>
      <c r="G596" s="22"/>
      <c r="H596" s="22"/>
      <c r="I596" s="21"/>
      <c r="J596" s="22"/>
      <c r="K596" s="22">
        <f t="shared" si="420"/>
        <v>0</v>
      </c>
      <c r="L596" s="22"/>
      <c r="M596" s="22"/>
      <c r="N596" s="21"/>
      <c r="O596" s="22"/>
      <c r="Q596" s="5" t="s">
        <v>161</v>
      </c>
      <c r="R596" s="33">
        <f t="shared" si="465"/>
        <v>0</v>
      </c>
      <c r="S596" s="36">
        <f t="shared" si="470"/>
        <v>0</v>
      </c>
    </row>
    <row r="597" spans="1:19" ht="19.5" hidden="1" thickTop="1" thickBot="1" x14ac:dyDescent="0.3">
      <c r="A597" s="3" t="str">
        <f t="shared" si="466"/>
        <v>b</v>
      </c>
      <c r="B597" s="1" t="s">
        <v>1</v>
      </c>
      <c r="C597" s="7" t="s">
        <v>6</v>
      </c>
      <c r="D597" s="16">
        <v>0</v>
      </c>
      <c r="E597" s="16">
        <v>0</v>
      </c>
      <c r="F597" s="22">
        <f t="shared" si="462"/>
        <v>0</v>
      </c>
      <c r="G597" s="22"/>
      <c r="H597" s="22"/>
      <c r="I597" s="21"/>
      <c r="J597" s="22"/>
      <c r="K597" s="22">
        <f t="shared" si="420"/>
        <v>0</v>
      </c>
      <c r="L597" s="22"/>
      <c r="M597" s="22"/>
      <c r="N597" s="21"/>
      <c r="O597" s="22"/>
      <c r="Q597" s="5" t="s">
        <v>161</v>
      </c>
      <c r="R597" s="33">
        <f t="shared" si="465"/>
        <v>0</v>
      </c>
      <c r="S597" s="36">
        <f t="shared" si="470"/>
        <v>0</v>
      </c>
    </row>
    <row r="598" spans="1:19" ht="19.5" hidden="1" thickTop="1" thickBot="1" x14ac:dyDescent="0.3">
      <c r="A598" s="3" t="str">
        <f t="shared" si="466"/>
        <v>b</v>
      </c>
      <c r="B598" s="1" t="s">
        <v>1</v>
      </c>
      <c r="C598" s="7" t="s">
        <v>7</v>
      </c>
      <c r="D598" s="16">
        <v>0</v>
      </c>
      <c r="E598" s="16">
        <v>0</v>
      </c>
      <c r="F598" s="22">
        <f t="shared" si="462"/>
        <v>0</v>
      </c>
      <c r="G598" s="22"/>
      <c r="H598" s="22"/>
      <c r="I598" s="21"/>
      <c r="J598" s="22"/>
      <c r="K598" s="22">
        <f t="shared" si="420"/>
        <v>0</v>
      </c>
      <c r="L598" s="22"/>
      <c r="M598" s="22"/>
      <c r="N598" s="21"/>
      <c r="O598" s="22"/>
      <c r="Q598" s="5" t="s">
        <v>161</v>
      </c>
      <c r="R598" s="33">
        <f t="shared" si="465"/>
        <v>0</v>
      </c>
      <c r="S598" s="36">
        <f t="shared" si="470"/>
        <v>0</v>
      </c>
    </row>
    <row r="599" spans="1:19" ht="19.5" hidden="1" thickTop="1" thickBot="1" x14ac:dyDescent="0.3">
      <c r="A599" s="3" t="str">
        <f t="shared" si="466"/>
        <v>b</v>
      </c>
      <c r="B599" s="1" t="s">
        <v>1</v>
      </c>
      <c r="C599" s="7" t="s">
        <v>8</v>
      </c>
      <c r="D599" s="16">
        <v>0</v>
      </c>
      <c r="E599" s="16">
        <v>0</v>
      </c>
      <c r="F599" s="22">
        <f t="shared" si="462"/>
        <v>0</v>
      </c>
      <c r="G599" s="22"/>
      <c r="H599" s="22"/>
      <c r="I599" s="21"/>
      <c r="J599" s="22"/>
      <c r="K599" s="22">
        <f t="shared" si="420"/>
        <v>0</v>
      </c>
      <c r="L599" s="22"/>
      <c r="M599" s="22"/>
      <c r="N599" s="21"/>
      <c r="O599" s="22"/>
      <c r="Q599" s="5" t="s">
        <v>161</v>
      </c>
      <c r="R599" s="33">
        <f t="shared" si="465"/>
        <v>0</v>
      </c>
      <c r="S599" s="36">
        <f t="shared" si="470"/>
        <v>0</v>
      </c>
    </row>
    <row r="600" spans="1:19" ht="19.5" hidden="1" thickTop="1" thickBot="1" x14ac:dyDescent="0.3">
      <c r="A600" s="3" t="str">
        <f t="shared" si="466"/>
        <v>b</v>
      </c>
      <c r="B600" s="1" t="s">
        <v>1</v>
      </c>
      <c r="C600" s="7" t="s">
        <v>9</v>
      </c>
      <c r="D600" s="16">
        <v>0</v>
      </c>
      <c r="E600" s="16">
        <v>0</v>
      </c>
      <c r="F600" s="22">
        <f t="shared" si="462"/>
        <v>0</v>
      </c>
      <c r="G600" s="22"/>
      <c r="H600" s="22"/>
      <c r="I600" s="21"/>
      <c r="J600" s="22"/>
      <c r="K600" s="22">
        <f t="shared" si="420"/>
        <v>0</v>
      </c>
      <c r="L600" s="22"/>
      <c r="M600" s="22"/>
      <c r="N600" s="21"/>
      <c r="O600" s="22"/>
      <c r="Q600" s="5" t="s">
        <v>161</v>
      </c>
      <c r="R600" s="33">
        <f t="shared" si="465"/>
        <v>0</v>
      </c>
      <c r="S600" s="36">
        <f t="shared" si="470"/>
        <v>0</v>
      </c>
    </row>
    <row r="601" spans="1:19" ht="19.5" hidden="1" thickTop="1" thickBot="1" x14ac:dyDescent="0.3">
      <c r="A601" s="3" t="str">
        <f t="shared" si="466"/>
        <v>b</v>
      </c>
      <c r="B601" s="1" t="s">
        <v>1</v>
      </c>
      <c r="C601" s="7" t="s">
        <v>10</v>
      </c>
      <c r="D601" s="16">
        <v>0</v>
      </c>
      <c r="E601" s="16">
        <v>0</v>
      </c>
      <c r="F601" s="22">
        <f t="shared" si="462"/>
        <v>0</v>
      </c>
      <c r="G601" s="22"/>
      <c r="H601" s="22"/>
      <c r="I601" s="21"/>
      <c r="J601" s="22"/>
      <c r="K601" s="22">
        <f t="shared" si="420"/>
        <v>0</v>
      </c>
      <c r="L601" s="22"/>
      <c r="M601" s="22"/>
      <c r="N601" s="21"/>
      <c r="O601" s="22"/>
      <c r="Q601" s="5" t="s">
        <v>161</v>
      </c>
      <c r="R601" s="33">
        <f t="shared" si="465"/>
        <v>0</v>
      </c>
      <c r="S601" s="36">
        <f t="shared" si="470"/>
        <v>0</v>
      </c>
    </row>
    <row r="602" spans="1:19" ht="19.5" hidden="1" thickTop="1" thickBot="1" x14ac:dyDescent="0.3">
      <c r="A602" s="3" t="str">
        <f t="shared" si="466"/>
        <v>b</v>
      </c>
      <c r="B602" s="1" t="s">
        <v>1</v>
      </c>
      <c r="C602" s="7" t="s">
        <v>11</v>
      </c>
      <c r="D602" s="16">
        <v>0</v>
      </c>
      <c r="E602" s="16">
        <v>0</v>
      </c>
      <c r="F602" s="22">
        <f t="shared" si="462"/>
        <v>0</v>
      </c>
      <c r="G602" s="22"/>
      <c r="H602" s="22"/>
      <c r="I602" s="21"/>
      <c r="J602" s="22"/>
      <c r="K602" s="22">
        <f t="shared" si="420"/>
        <v>0</v>
      </c>
      <c r="L602" s="22"/>
      <c r="M602" s="22"/>
      <c r="N602" s="21"/>
      <c r="O602" s="22"/>
      <c r="Q602" s="5" t="s">
        <v>161</v>
      </c>
      <c r="R602" s="33">
        <f t="shared" si="465"/>
        <v>0</v>
      </c>
      <c r="S602" s="36">
        <f t="shared" si="470"/>
        <v>0</v>
      </c>
    </row>
    <row r="603" spans="1:19" ht="19.5" hidden="1" thickTop="1" thickBot="1" x14ac:dyDescent="0.3">
      <c r="A603" s="3" t="str">
        <f t="shared" si="466"/>
        <v>b</v>
      </c>
      <c r="B603" s="1" t="s">
        <v>1</v>
      </c>
      <c r="C603" s="7" t="s">
        <v>12</v>
      </c>
      <c r="D603" s="16">
        <v>0</v>
      </c>
      <c r="E603" s="16">
        <v>0</v>
      </c>
      <c r="F603" s="22">
        <f t="shared" si="462"/>
        <v>0</v>
      </c>
      <c r="G603" s="22"/>
      <c r="H603" s="22"/>
      <c r="I603" s="21"/>
      <c r="J603" s="22"/>
      <c r="K603" s="22">
        <f t="shared" si="420"/>
        <v>0</v>
      </c>
      <c r="L603" s="22"/>
      <c r="M603" s="22"/>
      <c r="N603" s="21"/>
      <c r="O603" s="22"/>
      <c r="Q603" s="5" t="s">
        <v>161</v>
      </c>
      <c r="R603" s="33">
        <f t="shared" si="465"/>
        <v>0</v>
      </c>
      <c r="S603" s="36">
        <f t="shared" si="470"/>
        <v>0</v>
      </c>
    </row>
    <row r="604" spans="1:19" ht="31.5" thickTop="1" thickBot="1" x14ac:dyDescent="0.3">
      <c r="A604" s="3" t="str">
        <f t="shared" si="466"/>
        <v>a</v>
      </c>
      <c r="B604" s="8" t="s">
        <v>93</v>
      </c>
      <c r="C604" s="9" t="s">
        <v>94</v>
      </c>
      <c r="D604" s="14">
        <f t="shared" ref="D604:E604" si="477">D605+D613+D614+D615</f>
        <v>270000</v>
      </c>
      <c r="E604" s="14">
        <f t="shared" si="477"/>
        <v>0</v>
      </c>
      <c r="F604" s="19">
        <f t="shared" si="462"/>
        <v>270000</v>
      </c>
      <c r="G604" s="19">
        <f t="shared" ref="G604:J604" si="478">G605+G613+G614+G615</f>
        <v>67500</v>
      </c>
      <c r="H604" s="19">
        <f t="shared" si="478"/>
        <v>67500</v>
      </c>
      <c r="I604" s="19">
        <f t="shared" si="478"/>
        <v>67500</v>
      </c>
      <c r="J604" s="19">
        <f t="shared" si="478"/>
        <v>67500</v>
      </c>
      <c r="K604" s="19">
        <f t="shared" si="420"/>
        <v>0</v>
      </c>
      <c r="L604" s="19">
        <f t="shared" ref="L604:O604" si="479">L605+L613+L614+L615</f>
        <v>0</v>
      </c>
      <c r="M604" s="19">
        <f t="shared" si="479"/>
        <v>0</v>
      </c>
      <c r="N604" s="19">
        <f t="shared" si="479"/>
        <v>0</v>
      </c>
      <c r="O604" s="19">
        <f t="shared" si="479"/>
        <v>0</v>
      </c>
      <c r="P604" s="5" t="s">
        <v>159</v>
      </c>
      <c r="Q604" s="5" t="s">
        <v>161</v>
      </c>
      <c r="R604" s="33">
        <f t="shared" si="465"/>
        <v>0</v>
      </c>
      <c r="S604" s="36">
        <f t="shared" si="470"/>
        <v>0</v>
      </c>
    </row>
    <row r="605" spans="1:19" ht="19.5" thickTop="1" thickBot="1" x14ac:dyDescent="0.3">
      <c r="A605" s="3" t="str">
        <f t="shared" si="466"/>
        <v>a</v>
      </c>
      <c r="B605" s="1" t="s">
        <v>1</v>
      </c>
      <c r="C605" s="7" t="s">
        <v>2</v>
      </c>
      <c r="D605" s="15">
        <f t="shared" ref="D605:E605" si="480">D606+D607+D608+D609+D610+D611+D612</f>
        <v>270000</v>
      </c>
      <c r="E605" s="15">
        <f t="shared" si="480"/>
        <v>0</v>
      </c>
      <c r="F605" s="20">
        <f t="shared" si="462"/>
        <v>270000</v>
      </c>
      <c r="G605" s="20">
        <f t="shared" ref="G605:J605" si="481">G606+G607+G608+G609+G610+G611+G612</f>
        <v>67500</v>
      </c>
      <c r="H605" s="20">
        <f t="shared" si="481"/>
        <v>67500</v>
      </c>
      <c r="I605" s="20">
        <f t="shared" si="481"/>
        <v>67500</v>
      </c>
      <c r="J605" s="20">
        <f t="shared" si="481"/>
        <v>67500</v>
      </c>
      <c r="K605" s="20">
        <f t="shared" ref="K605:K668" si="482">L605+M605+N605+O605</f>
        <v>0</v>
      </c>
      <c r="L605" s="20">
        <f t="shared" ref="L605:O605" si="483">L606+L607+L608+L609+L610+L611+L612</f>
        <v>0</v>
      </c>
      <c r="M605" s="20">
        <f t="shared" si="483"/>
        <v>0</v>
      </c>
      <c r="N605" s="20">
        <f t="shared" si="483"/>
        <v>0</v>
      </c>
      <c r="O605" s="20">
        <f t="shared" si="483"/>
        <v>0</v>
      </c>
      <c r="P605" s="5" t="s">
        <v>159</v>
      </c>
      <c r="Q605" s="5" t="s">
        <v>161</v>
      </c>
      <c r="R605" s="33">
        <f t="shared" si="465"/>
        <v>0</v>
      </c>
      <c r="S605" s="36">
        <f t="shared" si="470"/>
        <v>0</v>
      </c>
    </row>
    <row r="606" spans="1:19" ht="19.5" hidden="1" thickTop="1" thickBot="1" x14ac:dyDescent="0.3">
      <c r="A606" s="3" t="str">
        <f t="shared" si="466"/>
        <v>b</v>
      </c>
      <c r="B606" s="1" t="s">
        <v>1</v>
      </c>
      <c r="C606" s="7" t="s">
        <v>3</v>
      </c>
      <c r="D606" s="16">
        <v>0</v>
      </c>
      <c r="E606" s="16">
        <v>0</v>
      </c>
      <c r="F606" s="22">
        <f t="shared" si="462"/>
        <v>0</v>
      </c>
      <c r="G606" s="22"/>
      <c r="H606" s="22"/>
      <c r="I606" s="21"/>
      <c r="J606" s="22"/>
      <c r="K606" s="22">
        <f t="shared" si="482"/>
        <v>0</v>
      </c>
      <c r="L606" s="22"/>
      <c r="M606" s="22"/>
      <c r="N606" s="21"/>
      <c r="O606" s="22"/>
      <c r="Q606" s="5" t="s">
        <v>161</v>
      </c>
      <c r="R606" s="33">
        <f t="shared" si="465"/>
        <v>0</v>
      </c>
      <c r="S606" s="36">
        <f t="shared" si="470"/>
        <v>0</v>
      </c>
    </row>
    <row r="607" spans="1:19" ht="19.5" thickTop="1" thickBot="1" x14ac:dyDescent="0.3">
      <c r="A607" s="3" t="str">
        <f t="shared" si="466"/>
        <v>a</v>
      </c>
      <c r="B607" s="1" t="s">
        <v>1</v>
      </c>
      <c r="C607" s="7" t="s">
        <v>4</v>
      </c>
      <c r="D607" s="16">
        <v>270000</v>
      </c>
      <c r="E607" s="16">
        <v>0</v>
      </c>
      <c r="F607" s="22">
        <f t="shared" si="462"/>
        <v>270000</v>
      </c>
      <c r="G607" s="22">
        <v>67500</v>
      </c>
      <c r="H607" s="22">
        <v>67500</v>
      </c>
      <c r="I607" s="22">
        <v>67500</v>
      </c>
      <c r="J607" s="22">
        <v>67500</v>
      </c>
      <c r="K607" s="22">
        <f t="shared" si="482"/>
        <v>0</v>
      </c>
      <c r="L607" s="22"/>
      <c r="M607" s="22"/>
      <c r="N607" s="22"/>
      <c r="O607" s="22"/>
      <c r="Q607" s="5" t="s">
        <v>161</v>
      </c>
      <c r="R607" s="33">
        <f t="shared" si="465"/>
        <v>0</v>
      </c>
      <c r="S607" s="36">
        <f t="shared" si="470"/>
        <v>0</v>
      </c>
    </row>
    <row r="608" spans="1:19" ht="19.5" hidden="1" thickTop="1" thickBot="1" x14ac:dyDescent="0.3">
      <c r="A608" s="3" t="str">
        <f t="shared" si="466"/>
        <v>b</v>
      </c>
      <c r="B608" s="1" t="s">
        <v>1</v>
      </c>
      <c r="C608" s="7" t="s">
        <v>5</v>
      </c>
      <c r="D608" s="16">
        <v>0</v>
      </c>
      <c r="E608" s="16">
        <v>0</v>
      </c>
      <c r="F608" s="22">
        <f t="shared" si="462"/>
        <v>0</v>
      </c>
      <c r="G608" s="22"/>
      <c r="H608" s="22"/>
      <c r="I608" s="21"/>
      <c r="J608" s="22"/>
      <c r="K608" s="22">
        <f t="shared" si="482"/>
        <v>0</v>
      </c>
      <c r="L608" s="22"/>
      <c r="M608" s="22"/>
      <c r="N608" s="21"/>
      <c r="O608" s="22"/>
      <c r="Q608" s="5" t="s">
        <v>161</v>
      </c>
      <c r="R608" s="33">
        <f t="shared" si="465"/>
        <v>0</v>
      </c>
      <c r="S608" s="36">
        <f t="shared" si="470"/>
        <v>0</v>
      </c>
    </row>
    <row r="609" spans="1:19" ht="19.5" hidden="1" thickTop="1" thickBot="1" x14ac:dyDescent="0.3">
      <c r="A609" s="3" t="str">
        <f t="shared" si="466"/>
        <v>b</v>
      </c>
      <c r="B609" s="1" t="s">
        <v>1</v>
      </c>
      <c r="C609" s="7" t="s">
        <v>6</v>
      </c>
      <c r="D609" s="16">
        <v>0</v>
      </c>
      <c r="E609" s="16">
        <v>0</v>
      </c>
      <c r="F609" s="22">
        <f t="shared" si="462"/>
        <v>0</v>
      </c>
      <c r="G609" s="22"/>
      <c r="H609" s="22"/>
      <c r="I609" s="21"/>
      <c r="J609" s="22"/>
      <c r="K609" s="22">
        <f t="shared" si="482"/>
        <v>0</v>
      </c>
      <c r="L609" s="22"/>
      <c r="M609" s="22"/>
      <c r="N609" s="21"/>
      <c r="O609" s="22"/>
      <c r="Q609" s="5" t="s">
        <v>161</v>
      </c>
      <c r="R609" s="33">
        <f t="shared" si="465"/>
        <v>0</v>
      </c>
      <c r="S609" s="36">
        <f t="shared" si="470"/>
        <v>0</v>
      </c>
    </row>
    <row r="610" spans="1:19" ht="19.5" hidden="1" thickTop="1" thickBot="1" x14ac:dyDescent="0.3">
      <c r="A610" s="3" t="str">
        <f t="shared" si="466"/>
        <v>b</v>
      </c>
      <c r="B610" s="1" t="s">
        <v>1</v>
      </c>
      <c r="C610" s="7" t="s">
        <v>7</v>
      </c>
      <c r="D610" s="16">
        <v>0</v>
      </c>
      <c r="E610" s="16">
        <v>0</v>
      </c>
      <c r="F610" s="22">
        <f t="shared" si="462"/>
        <v>0</v>
      </c>
      <c r="G610" s="22"/>
      <c r="H610" s="22"/>
      <c r="I610" s="21"/>
      <c r="J610" s="22"/>
      <c r="K610" s="22">
        <f t="shared" si="482"/>
        <v>0</v>
      </c>
      <c r="L610" s="22"/>
      <c r="M610" s="22"/>
      <c r="N610" s="21"/>
      <c r="O610" s="22"/>
      <c r="Q610" s="5" t="s">
        <v>161</v>
      </c>
      <c r="R610" s="33">
        <f t="shared" si="465"/>
        <v>0</v>
      </c>
      <c r="S610" s="36">
        <f t="shared" si="470"/>
        <v>0</v>
      </c>
    </row>
    <row r="611" spans="1:19" ht="19.5" hidden="1" thickTop="1" thickBot="1" x14ac:dyDescent="0.3">
      <c r="A611" s="3" t="str">
        <f t="shared" si="466"/>
        <v>b</v>
      </c>
      <c r="B611" s="1" t="s">
        <v>1</v>
      </c>
      <c r="C611" s="7" t="s">
        <v>8</v>
      </c>
      <c r="D611" s="16">
        <v>0</v>
      </c>
      <c r="E611" s="16">
        <v>0</v>
      </c>
      <c r="F611" s="22">
        <f t="shared" si="462"/>
        <v>0</v>
      </c>
      <c r="G611" s="22"/>
      <c r="H611" s="22"/>
      <c r="I611" s="21"/>
      <c r="J611" s="22"/>
      <c r="K611" s="22">
        <f t="shared" si="482"/>
        <v>0</v>
      </c>
      <c r="L611" s="22"/>
      <c r="M611" s="22"/>
      <c r="N611" s="21"/>
      <c r="O611" s="22"/>
      <c r="Q611" s="5" t="s">
        <v>161</v>
      </c>
      <c r="R611" s="33">
        <f t="shared" si="465"/>
        <v>0</v>
      </c>
      <c r="S611" s="36">
        <f t="shared" si="470"/>
        <v>0</v>
      </c>
    </row>
    <row r="612" spans="1:19" ht="19.5" hidden="1" thickTop="1" thickBot="1" x14ac:dyDescent="0.3">
      <c r="A612" s="3" t="str">
        <f t="shared" si="466"/>
        <v>b</v>
      </c>
      <c r="B612" s="1" t="s">
        <v>1</v>
      </c>
      <c r="C612" s="7" t="s">
        <v>9</v>
      </c>
      <c r="D612" s="16">
        <v>0</v>
      </c>
      <c r="E612" s="16">
        <v>0</v>
      </c>
      <c r="F612" s="22">
        <f t="shared" si="462"/>
        <v>0</v>
      </c>
      <c r="G612" s="22"/>
      <c r="H612" s="22"/>
      <c r="I612" s="21"/>
      <c r="J612" s="22"/>
      <c r="K612" s="22">
        <f t="shared" si="482"/>
        <v>0</v>
      </c>
      <c r="L612" s="22"/>
      <c r="M612" s="22"/>
      <c r="N612" s="21"/>
      <c r="O612" s="22"/>
      <c r="Q612" s="5" t="s">
        <v>161</v>
      </c>
      <c r="R612" s="33">
        <f t="shared" si="465"/>
        <v>0</v>
      </c>
      <c r="S612" s="36">
        <f t="shared" si="470"/>
        <v>0</v>
      </c>
    </row>
    <row r="613" spans="1:19" ht="19.5" hidden="1" thickTop="1" thickBot="1" x14ac:dyDescent="0.3">
      <c r="A613" s="3" t="str">
        <f t="shared" si="466"/>
        <v>b</v>
      </c>
      <c r="B613" s="1" t="s">
        <v>1</v>
      </c>
      <c r="C613" s="7" t="s">
        <v>10</v>
      </c>
      <c r="D613" s="16">
        <v>0</v>
      </c>
      <c r="E613" s="16">
        <v>0</v>
      </c>
      <c r="F613" s="22">
        <f t="shared" si="462"/>
        <v>0</v>
      </c>
      <c r="G613" s="22"/>
      <c r="H613" s="22"/>
      <c r="I613" s="21"/>
      <c r="J613" s="22"/>
      <c r="K613" s="22">
        <f t="shared" si="482"/>
        <v>0</v>
      </c>
      <c r="L613" s="22"/>
      <c r="M613" s="22"/>
      <c r="N613" s="21"/>
      <c r="O613" s="22"/>
      <c r="Q613" s="5" t="s">
        <v>161</v>
      </c>
      <c r="R613" s="33">
        <f t="shared" si="465"/>
        <v>0</v>
      </c>
      <c r="S613" s="36">
        <f t="shared" si="470"/>
        <v>0</v>
      </c>
    </row>
    <row r="614" spans="1:19" ht="19.5" hidden="1" thickTop="1" thickBot="1" x14ac:dyDescent="0.3">
      <c r="A614" s="3" t="str">
        <f t="shared" si="466"/>
        <v>b</v>
      </c>
      <c r="B614" s="1" t="s">
        <v>1</v>
      </c>
      <c r="C614" s="7" t="s">
        <v>11</v>
      </c>
      <c r="D614" s="16">
        <v>0</v>
      </c>
      <c r="E614" s="16">
        <v>0</v>
      </c>
      <c r="F614" s="22">
        <f t="shared" si="462"/>
        <v>0</v>
      </c>
      <c r="G614" s="22"/>
      <c r="H614" s="22"/>
      <c r="I614" s="21"/>
      <c r="J614" s="22"/>
      <c r="K614" s="22">
        <f t="shared" si="482"/>
        <v>0</v>
      </c>
      <c r="L614" s="22"/>
      <c r="M614" s="22"/>
      <c r="N614" s="21"/>
      <c r="O614" s="22"/>
      <c r="Q614" s="5" t="s">
        <v>161</v>
      </c>
      <c r="R614" s="33">
        <f t="shared" si="465"/>
        <v>0</v>
      </c>
      <c r="S614" s="36">
        <f t="shared" si="470"/>
        <v>0</v>
      </c>
    </row>
    <row r="615" spans="1:19" ht="19.5" hidden="1" thickTop="1" thickBot="1" x14ac:dyDescent="0.3">
      <c r="A615" s="3" t="str">
        <f t="shared" si="466"/>
        <v>b</v>
      </c>
      <c r="B615" s="1" t="s">
        <v>1</v>
      </c>
      <c r="C615" s="7" t="s">
        <v>12</v>
      </c>
      <c r="D615" s="16">
        <v>0</v>
      </c>
      <c r="E615" s="16">
        <v>0</v>
      </c>
      <c r="F615" s="22">
        <f t="shared" si="462"/>
        <v>0</v>
      </c>
      <c r="G615" s="22"/>
      <c r="H615" s="22"/>
      <c r="I615" s="21"/>
      <c r="J615" s="22"/>
      <c r="K615" s="22">
        <f t="shared" si="482"/>
        <v>0</v>
      </c>
      <c r="L615" s="22"/>
      <c r="M615" s="22"/>
      <c r="N615" s="21"/>
      <c r="O615" s="22"/>
      <c r="Q615" s="5" t="s">
        <v>161</v>
      </c>
      <c r="R615" s="33">
        <f t="shared" si="465"/>
        <v>0</v>
      </c>
      <c r="S615" s="36">
        <f t="shared" si="470"/>
        <v>0</v>
      </c>
    </row>
    <row r="616" spans="1:19" ht="31.5" thickTop="1" thickBot="1" x14ac:dyDescent="0.3">
      <c r="A616" s="3" t="str">
        <f t="shared" si="466"/>
        <v>a</v>
      </c>
      <c r="B616" s="8" t="s">
        <v>95</v>
      </c>
      <c r="C616" s="9" t="s">
        <v>96</v>
      </c>
      <c r="D616" s="14">
        <f t="shared" ref="D616:E616" si="484">D617+D625+D626+D627</f>
        <v>8000000</v>
      </c>
      <c r="E616" s="14">
        <f t="shared" si="484"/>
        <v>0</v>
      </c>
      <c r="F616" s="19">
        <f t="shared" si="462"/>
        <v>8000000</v>
      </c>
      <c r="G616" s="19">
        <f t="shared" ref="G616:J616" si="485">G617+G625+G626+G627</f>
        <v>1800000</v>
      </c>
      <c r="H616" s="19">
        <f t="shared" si="485"/>
        <v>2000000</v>
      </c>
      <c r="I616" s="19">
        <f t="shared" si="485"/>
        <v>2300000</v>
      </c>
      <c r="J616" s="19">
        <f t="shared" si="485"/>
        <v>1900000</v>
      </c>
      <c r="K616" s="19">
        <f t="shared" si="482"/>
        <v>0</v>
      </c>
      <c r="L616" s="19">
        <f t="shared" ref="L616:O616" si="486">L617+L625+L626+L627</f>
        <v>0</v>
      </c>
      <c r="M616" s="19">
        <f t="shared" si="486"/>
        <v>0</v>
      </c>
      <c r="N616" s="19">
        <f t="shared" si="486"/>
        <v>0</v>
      </c>
      <c r="O616" s="19">
        <f t="shared" si="486"/>
        <v>0</v>
      </c>
      <c r="P616" s="5" t="s">
        <v>159</v>
      </c>
      <c r="Q616" s="5" t="s">
        <v>169</v>
      </c>
      <c r="R616" s="33">
        <f t="shared" si="465"/>
        <v>0</v>
      </c>
      <c r="S616" s="36">
        <f t="shared" si="470"/>
        <v>0</v>
      </c>
    </row>
    <row r="617" spans="1:19" ht="19.5" thickTop="1" thickBot="1" x14ac:dyDescent="0.3">
      <c r="A617" s="3" t="str">
        <f t="shared" si="466"/>
        <v>a</v>
      </c>
      <c r="B617" s="1" t="s">
        <v>1</v>
      </c>
      <c r="C617" s="7" t="s">
        <v>2</v>
      </c>
      <c r="D617" s="15">
        <f t="shared" ref="D617:E617" si="487">D618+D619+D620+D621+D622+D623+D624</f>
        <v>8000000</v>
      </c>
      <c r="E617" s="15">
        <f t="shared" si="487"/>
        <v>0</v>
      </c>
      <c r="F617" s="20">
        <f t="shared" si="462"/>
        <v>8000000</v>
      </c>
      <c r="G617" s="20">
        <f t="shared" ref="G617:J617" si="488">G618+G619+G620+G621+G622+G623+G624</f>
        <v>1800000</v>
      </c>
      <c r="H617" s="20">
        <f t="shared" si="488"/>
        <v>2000000</v>
      </c>
      <c r="I617" s="20">
        <f t="shared" si="488"/>
        <v>2300000</v>
      </c>
      <c r="J617" s="20">
        <f t="shared" si="488"/>
        <v>1900000</v>
      </c>
      <c r="K617" s="20">
        <f t="shared" si="482"/>
        <v>0</v>
      </c>
      <c r="L617" s="20">
        <f t="shared" ref="L617:O617" si="489">L618+L619+L620+L621+L622+L623+L624</f>
        <v>0</v>
      </c>
      <c r="M617" s="20">
        <f t="shared" si="489"/>
        <v>0</v>
      </c>
      <c r="N617" s="20">
        <f t="shared" si="489"/>
        <v>0</v>
      </c>
      <c r="O617" s="20">
        <f t="shared" si="489"/>
        <v>0</v>
      </c>
      <c r="P617" s="5" t="s">
        <v>159</v>
      </c>
      <c r="Q617" s="5" t="s">
        <v>169</v>
      </c>
      <c r="R617" s="33">
        <f t="shared" si="465"/>
        <v>0</v>
      </c>
      <c r="S617" s="36">
        <f t="shared" si="470"/>
        <v>0</v>
      </c>
    </row>
    <row r="618" spans="1:19" ht="19.5" hidden="1" thickTop="1" thickBot="1" x14ac:dyDescent="0.3">
      <c r="A618" s="3" t="str">
        <f t="shared" si="466"/>
        <v>b</v>
      </c>
      <c r="B618" s="1" t="s">
        <v>1</v>
      </c>
      <c r="C618" s="7" t="s">
        <v>3</v>
      </c>
      <c r="D618" s="15">
        <f>D630+D642</f>
        <v>0</v>
      </c>
      <c r="E618" s="15">
        <f>E630+E642</f>
        <v>0</v>
      </c>
      <c r="F618" s="20">
        <f t="shared" si="462"/>
        <v>0</v>
      </c>
      <c r="G618" s="20">
        <f t="shared" ref="G618:J618" si="490">G630+G642</f>
        <v>0</v>
      </c>
      <c r="H618" s="20">
        <f t="shared" si="490"/>
        <v>0</v>
      </c>
      <c r="I618" s="20">
        <f t="shared" si="490"/>
        <v>0</v>
      </c>
      <c r="J618" s="20">
        <f t="shared" si="490"/>
        <v>0</v>
      </c>
      <c r="K618" s="20">
        <f t="shared" si="482"/>
        <v>0</v>
      </c>
      <c r="L618" s="20">
        <f t="shared" ref="L618:O618" si="491">L630+L642</f>
        <v>0</v>
      </c>
      <c r="M618" s="20">
        <f t="shared" si="491"/>
        <v>0</v>
      </c>
      <c r="N618" s="20">
        <f t="shared" si="491"/>
        <v>0</v>
      </c>
      <c r="O618" s="20">
        <f t="shared" si="491"/>
        <v>0</v>
      </c>
      <c r="P618" s="5" t="s">
        <v>159</v>
      </c>
      <c r="Q618" s="5" t="s">
        <v>169</v>
      </c>
      <c r="R618" s="33">
        <f t="shared" si="465"/>
        <v>0</v>
      </c>
      <c r="S618" s="36">
        <f t="shared" si="470"/>
        <v>0</v>
      </c>
    </row>
    <row r="619" spans="1:19" ht="19.5" hidden="1" thickTop="1" thickBot="1" x14ac:dyDescent="0.3">
      <c r="A619" s="3" t="str">
        <f t="shared" si="466"/>
        <v>b</v>
      </c>
      <c r="B619" s="1" t="s">
        <v>1</v>
      </c>
      <c r="C619" s="7" t="s">
        <v>4</v>
      </c>
      <c r="D619" s="15">
        <f t="shared" ref="D619:E619" si="492">D631+D643</f>
        <v>0</v>
      </c>
      <c r="E619" s="15">
        <f t="shared" si="492"/>
        <v>0</v>
      </c>
      <c r="F619" s="20">
        <f t="shared" si="462"/>
        <v>0</v>
      </c>
      <c r="G619" s="20">
        <f t="shared" ref="G619:J619" si="493">G631+G643</f>
        <v>0</v>
      </c>
      <c r="H619" s="20">
        <f t="shared" si="493"/>
        <v>0</v>
      </c>
      <c r="I619" s="20">
        <f t="shared" si="493"/>
        <v>0</v>
      </c>
      <c r="J619" s="20">
        <f t="shared" si="493"/>
        <v>0</v>
      </c>
      <c r="K619" s="20">
        <f t="shared" si="482"/>
        <v>0</v>
      </c>
      <c r="L619" s="20">
        <f t="shared" ref="L619:O619" si="494">L631+L643</f>
        <v>0</v>
      </c>
      <c r="M619" s="20">
        <f t="shared" si="494"/>
        <v>0</v>
      </c>
      <c r="N619" s="20">
        <f t="shared" si="494"/>
        <v>0</v>
      </c>
      <c r="O619" s="20">
        <f t="shared" si="494"/>
        <v>0</v>
      </c>
      <c r="P619" s="5" t="s">
        <v>159</v>
      </c>
      <c r="Q619" s="5" t="s">
        <v>169</v>
      </c>
      <c r="R619" s="33">
        <f t="shared" si="465"/>
        <v>0</v>
      </c>
      <c r="S619" s="36">
        <f t="shared" si="470"/>
        <v>0</v>
      </c>
    </row>
    <row r="620" spans="1:19" ht="19.5" hidden="1" thickTop="1" thickBot="1" x14ac:dyDescent="0.3">
      <c r="A620" s="3" t="str">
        <f t="shared" si="466"/>
        <v>b</v>
      </c>
      <c r="B620" s="1" t="s">
        <v>1</v>
      </c>
      <c r="C620" s="7" t="s">
        <v>5</v>
      </c>
      <c r="D620" s="15">
        <f t="shared" ref="D620:E620" si="495">D632+D644</f>
        <v>0</v>
      </c>
      <c r="E620" s="15">
        <f t="shared" si="495"/>
        <v>0</v>
      </c>
      <c r="F620" s="20">
        <f t="shared" si="462"/>
        <v>0</v>
      </c>
      <c r="G620" s="20">
        <f t="shared" ref="G620:J620" si="496">G632+G644</f>
        <v>0</v>
      </c>
      <c r="H620" s="20">
        <f t="shared" si="496"/>
        <v>0</v>
      </c>
      <c r="I620" s="20">
        <f t="shared" si="496"/>
        <v>0</v>
      </c>
      <c r="J620" s="20">
        <f t="shared" si="496"/>
        <v>0</v>
      </c>
      <c r="K620" s="20">
        <f t="shared" si="482"/>
        <v>0</v>
      </c>
      <c r="L620" s="20">
        <f t="shared" ref="L620:O620" si="497">L632+L644</f>
        <v>0</v>
      </c>
      <c r="M620" s="20">
        <f t="shared" si="497"/>
        <v>0</v>
      </c>
      <c r="N620" s="20">
        <f t="shared" si="497"/>
        <v>0</v>
      </c>
      <c r="O620" s="20">
        <f t="shared" si="497"/>
        <v>0</v>
      </c>
      <c r="P620" s="5" t="s">
        <v>159</v>
      </c>
      <c r="Q620" s="5" t="s">
        <v>169</v>
      </c>
      <c r="R620" s="33">
        <f t="shared" si="465"/>
        <v>0</v>
      </c>
      <c r="S620" s="36">
        <f t="shared" si="470"/>
        <v>0</v>
      </c>
    </row>
    <row r="621" spans="1:19" ht="19.5" hidden="1" thickTop="1" thickBot="1" x14ac:dyDescent="0.3">
      <c r="A621" s="3" t="str">
        <f t="shared" si="466"/>
        <v>b</v>
      </c>
      <c r="B621" s="1" t="s">
        <v>1</v>
      </c>
      <c r="C621" s="7" t="s">
        <v>6</v>
      </c>
      <c r="D621" s="15">
        <f t="shared" ref="D621:E621" si="498">D633+D645</f>
        <v>0</v>
      </c>
      <c r="E621" s="15">
        <f t="shared" si="498"/>
        <v>0</v>
      </c>
      <c r="F621" s="20">
        <f t="shared" si="462"/>
        <v>0</v>
      </c>
      <c r="G621" s="20">
        <f t="shared" ref="G621:J621" si="499">G633+G645</f>
        <v>0</v>
      </c>
      <c r="H621" s="20">
        <f t="shared" si="499"/>
        <v>0</v>
      </c>
      <c r="I621" s="20">
        <f t="shared" si="499"/>
        <v>0</v>
      </c>
      <c r="J621" s="20">
        <f t="shared" si="499"/>
        <v>0</v>
      </c>
      <c r="K621" s="20">
        <f t="shared" si="482"/>
        <v>0</v>
      </c>
      <c r="L621" s="20">
        <f t="shared" ref="L621:O621" si="500">L633+L645</f>
        <v>0</v>
      </c>
      <c r="M621" s="20">
        <f t="shared" si="500"/>
        <v>0</v>
      </c>
      <c r="N621" s="20">
        <f t="shared" si="500"/>
        <v>0</v>
      </c>
      <c r="O621" s="20">
        <f t="shared" si="500"/>
        <v>0</v>
      </c>
      <c r="P621" s="5" t="s">
        <v>159</v>
      </c>
      <c r="Q621" s="5" t="s">
        <v>169</v>
      </c>
      <c r="R621" s="33">
        <f t="shared" si="465"/>
        <v>0</v>
      </c>
      <c r="S621" s="36">
        <f t="shared" si="470"/>
        <v>0</v>
      </c>
    </row>
    <row r="622" spans="1:19" ht="19.5" hidden="1" thickTop="1" thickBot="1" x14ac:dyDescent="0.3">
      <c r="A622" s="3" t="str">
        <f t="shared" si="466"/>
        <v>b</v>
      </c>
      <c r="B622" s="1" t="s">
        <v>1</v>
      </c>
      <c r="C622" s="7" t="s">
        <v>7</v>
      </c>
      <c r="D622" s="15">
        <f t="shared" ref="D622:E622" si="501">D634+D646</f>
        <v>0</v>
      </c>
      <c r="E622" s="15">
        <f t="shared" si="501"/>
        <v>0</v>
      </c>
      <c r="F622" s="20">
        <f t="shared" si="462"/>
        <v>0</v>
      </c>
      <c r="G622" s="20">
        <f t="shared" ref="G622:J622" si="502">G634+G646</f>
        <v>0</v>
      </c>
      <c r="H622" s="20">
        <f t="shared" si="502"/>
        <v>0</v>
      </c>
      <c r="I622" s="20">
        <f t="shared" si="502"/>
        <v>0</v>
      </c>
      <c r="J622" s="20">
        <f t="shared" si="502"/>
        <v>0</v>
      </c>
      <c r="K622" s="20">
        <f t="shared" si="482"/>
        <v>0</v>
      </c>
      <c r="L622" s="20">
        <f t="shared" ref="L622:O622" si="503">L634+L646</f>
        <v>0</v>
      </c>
      <c r="M622" s="20">
        <f t="shared" si="503"/>
        <v>0</v>
      </c>
      <c r="N622" s="20">
        <f t="shared" si="503"/>
        <v>0</v>
      </c>
      <c r="O622" s="20">
        <f t="shared" si="503"/>
        <v>0</v>
      </c>
      <c r="P622" s="5" t="s">
        <v>159</v>
      </c>
      <c r="Q622" s="5" t="s">
        <v>169</v>
      </c>
      <c r="R622" s="33">
        <f t="shared" si="465"/>
        <v>0</v>
      </c>
      <c r="S622" s="36">
        <f t="shared" si="470"/>
        <v>0</v>
      </c>
    </row>
    <row r="623" spans="1:19" ht="19.5" thickTop="1" thickBot="1" x14ac:dyDescent="0.3">
      <c r="A623" s="3" t="str">
        <f t="shared" si="466"/>
        <v>a</v>
      </c>
      <c r="B623" s="1" t="s">
        <v>1</v>
      </c>
      <c r="C623" s="7" t="s">
        <v>8</v>
      </c>
      <c r="D623" s="15">
        <f t="shared" ref="D623:E623" si="504">D635+D647</f>
        <v>8000000</v>
      </c>
      <c r="E623" s="15">
        <f t="shared" si="504"/>
        <v>0</v>
      </c>
      <c r="F623" s="20">
        <f t="shared" si="462"/>
        <v>8000000</v>
      </c>
      <c r="G623" s="20">
        <f t="shared" ref="G623:J623" si="505">G635+G647</f>
        <v>1800000</v>
      </c>
      <c r="H623" s="20">
        <f t="shared" si="505"/>
        <v>2000000</v>
      </c>
      <c r="I623" s="20">
        <f t="shared" si="505"/>
        <v>2300000</v>
      </c>
      <c r="J623" s="20">
        <f t="shared" si="505"/>
        <v>1900000</v>
      </c>
      <c r="K623" s="20">
        <f t="shared" si="482"/>
        <v>0</v>
      </c>
      <c r="L623" s="20">
        <f t="shared" ref="L623:O623" si="506">L635+L647</f>
        <v>0</v>
      </c>
      <c r="M623" s="20">
        <f t="shared" si="506"/>
        <v>0</v>
      </c>
      <c r="N623" s="20">
        <f t="shared" si="506"/>
        <v>0</v>
      </c>
      <c r="O623" s="20">
        <f t="shared" si="506"/>
        <v>0</v>
      </c>
      <c r="P623" s="5" t="s">
        <v>159</v>
      </c>
      <c r="Q623" s="5" t="s">
        <v>169</v>
      </c>
      <c r="R623" s="33">
        <f t="shared" si="465"/>
        <v>0</v>
      </c>
      <c r="S623" s="36">
        <f t="shared" si="470"/>
        <v>0</v>
      </c>
    </row>
    <row r="624" spans="1:19" ht="19.5" hidden="1" thickTop="1" thickBot="1" x14ac:dyDescent="0.3">
      <c r="A624" s="3" t="str">
        <f t="shared" si="466"/>
        <v>b</v>
      </c>
      <c r="B624" s="1" t="s">
        <v>1</v>
      </c>
      <c r="C624" s="7" t="s">
        <v>9</v>
      </c>
      <c r="D624" s="15">
        <f t="shared" ref="D624:E624" si="507">D636+D648</f>
        <v>0</v>
      </c>
      <c r="E624" s="15">
        <f t="shared" si="507"/>
        <v>0</v>
      </c>
      <c r="F624" s="20">
        <f t="shared" si="462"/>
        <v>0</v>
      </c>
      <c r="G624" s="20">
        <f t="shared" ref="G624:J624" si="508">G636+G648</f>
        <v>0</v>
      </c>
      <c r="H624" s="20">
        <f t="shared" si="508"/>
        <v>0</v>
      </c>
      <c r="I624" s="20">
        <f t="shared" si="508"/>
        <v>0</v>
      </c>
      <c r="J624" s="20">
        <f t="shared" si="508"/>
        <v>0</v>
      </c>
      <c r="K624" s="20">
        <f t="shared" si="482"/>
        <v>0</v>
      </c>
      <c r="L624" s="20">
        <f t="shared" ref="L624:O624" si="509">L636+L648</f>
        <v>0</v>
      </c>
      <c r="M624" s="20">
        <f t="shared" si="509"/>
        <v>0</v>
      </c>
      <c r="N624" s="20">
        <f t="shared" si="509"/>
        <v>0</v>
      </c>
      <c r="O624" s="20">
        <f t="shared" si="509"/>
        <v>0</v>
      </c>
      <c r="P624" s="5" t="s">
        <v>159</v>
      </c>
      <c r="Q624" s="5" t="s">
        <v>169</v>
      </c>
      <c r="R624" s="33">
        <f t="shared" si="465"/>
        <v>0</v>
      </c>
      <c r="S624" s="36">
        <f t="shared" si="470"/>
        <v>0</v>
      </c>
    </row>
    <row r="625" spans="1:19" ht="19.5" hidden="1" thickTop="1" thickBot="1" x14ac:dyDescent="0.3">
      <c r="A625" s="3" t="str">
        <f t="shared" si="466"/>
        <v>b</v>
      </c>
      <c r="B625" s="1" t="s">
        <v>1</v>
      </c>
      <c r="C625" s="7" t="s">
        <v>10</v>
      </c>
      <c r="D625" s="15">
        <f t="shared" ref="D625:E625" si="510">D637+D649</f>
        <v>0</v>
      </c>
      <c r="E625" s="15">
        <f t="shared" si="510"/>
        <v>0</v>
      </c>
      <c r="F625" s="20">
        <f t="shared" si="462"/>
        <v>0</v>
      </c>
      <c r="G625" s="20">
        <f t="shared" ref="G625:J625" si="511">G637+G649</f>
        <v>0</v>
      </c>
      <c r="H625" s="20">
        <f t="shared" si="511"/>
        <v>0</v>
      </c>
      <c r="I625" s="20">
        <f t="shared" si="511"/>
        <v>0</v>
      </c>
      <c r="J625" s="20">
        <f t="shared" si="511"/>
        <v>0</v>
      </c>
      <c r="K625" s="20">
        <f t="shared" si="482"/>
        <v>0</v>
      </c>
      <c r="L625" s="20">
        <f t="shared" ref="L625:O625" si="512">L637+L649</f>
        <v>0</v>
      </c>
      <c r="M625" s="20">
        <f t="shared" si="512"/>
        <v>0</v>
      </c>
      <c r="N625" s="20">
        <f t="shared" si="512"/>
        <v>0</v>
      </c>
      <c r="O625" s="20">
        <f t="shared" si="512"/>
        <v>0</v>
      </c>
      <c r="P625" s="5" t="s">
        <v>159</v>
      </c>
      <c r="Q625" s="5" t="s">
        <v>169</v>
      </c>
      <c r="R625" s="33">
        <f t="shared" si="465"/>
        <v>0</v>
      </c>
      <c r="S625" s="36">
        <f t="shared" si="470"/>
        <v>0</v>
      </c>
    </row>
    <row r="626" spans="1:19" ht="19.5" hidden="1" thickTop="1" thickBot="1" x14ac:dyDescent="0.3">
      <c r="A626" s="3" t="str">
        <f t="shared" si="466"/>
        <v>b</v>
      </c>
      <c r="B626" s="1" t="s">
        <v>1</v>
      </c>
      <c r="C626" s="7" t="s">
        <v>11</v>
      </c>
      <c r="D626" s="15">
        <f t="shared" ref="D626:E626" si="513">D638+D650</f>
        <v>0</v>
      </c>
      <c r="E626" s="15">
        <f t="shared" si="513"/>
        <v>0</v>
      </c>
      <c r="F626" s="20">
        <f t="shared" si="462"/>
        <v>0</v>
      </c>
      <c r="G626" s="20">
        <f t="shared" ref="G626:J626" si="514">G638+G650</f>
        <v>0</v>
      </c>
      <c r="H626" s="20">
        <f t="shared" si="514"/>
        <v>0</v>
      </c>
      <c r="I626" s="20">
        <f t="shared" si="514"/>
        <v>0</v>
      </c>
      <c r="J626" s="20">
        <f t="shared" si="514"/>
        <v>0</v>
      </c>
      <c r="K626" s="20">
        <f t="shared" si="482"/>
        <v>0</v>
      </c>
      <c r="L626" s="20">
        <f t="shared" ref="L626:O626" si="515">L638+L650</f>
        <v>0</v>
      </c>
      <c r="M626" s="20">
        <f t="shared" si="515"/>
        <v>0</v>
      </c>
      <c r="N626" s="20">
        <f t="shared" si="515"/>
        <v>0</v>
      </c>
      <c r="O626" s="20">
        <f t="shared" si="515"/>
        <v>0</v>
      </c>
      <c r="P626" s="5" t="s">
        <v>159</v>
      </c>
      <c r="Q626" s="5" t="s">
        <v>169</v>
      </c>
      <c r="R626" s="33">
        <f t="shared" si="465"/>
        <v>0</v>
      </c>
      <c r="S626" s="36">
        <f t="shared" si="470"/>
        <v>0</v>
      </c>
    </row>
    <row r="627" spans="1:19" ht="19.5" hidden="1" thickTop="1" thickBot="1" x14ac:dyDescent="0.3">
      <c r="A627" s="3" t="str">
        <f t="shared" si="466"/>
        <v>b</v>
      </c>
      <c r="B627" s="1" t="s">
        <v>1</v>
      </c>
      <c r="C627" s="7" t="s">
        <v>12</v>
      </c>
      <c r="D627" s="15">
        <f t="shared" ref="D627:E627" si="516">D639+D651</f>
        <v>0</v>
      </c>
      <c r="E627" s="15">
        <f t="shared" si="516"/>
        <v>0</v>
      </c>
      <c r="F627" s="20">
        <f t="shared" si="462"/>
        <v>0</v>
      </c>
      <c r="G627" s="20">
        <f t="shared" ref="G627:J627" si="517">G639+G651</f>
        <v>0</v>
      </c>
      <c r="H627" s="20">
        <f t="shared" si="517"/>
        <v>0</v>
      </c>
      <c r="I627" s="20">
        <f t="shared" si="517"/>
        <v>0</v>
      </c>
      <c r="J627" s="20">
        <f t="shared" si="517"/>
        <v>0</v>
      </c>
      <c r="K627" s="20">
        <f t="shared" si="482"/>
        <v>0</v>
      </c>
      <c r="L627" s="20">
        <f t="shared" ref="L627:O627" si="518">L639+L651</f>
        <v>0</v>
      </c>
      <c r="M627" s="20">
        <f t="shared" si="518"/>
        <v>0</v>
      </c>
      <c r="N627" s="20">
        <f t="shared" si="518"/>
        <v>0</v>
      </c>
      <c r="O627" s="20">
        <f t="shared" si="518"/>
        <v>0</v>
      </c>
      <c r="P627" s="5" t="s">
        <v>159</v>
      </c>
      <c r="Q627" s="5" t="s">
        <v>169</v>
      </c>
      <c r="R627" s="33">
        <f t="shared" si="465"/>
        <v>0</v>
      </c>
      <c r="S627" s="36">
        <f t="shared" si="470"/>
        <v>0</v>
      </c>
    </row>
    <row r="628" spans="1:19" ht="37.5" thickTop="1" thickBot="1" x14ac:dyDescent="0.3">
      <c r="A628" s="3" t="str">
        <f t="shared" si="466"/>
        <v>a</v>
      </c>
      <c r="B628" s="8" t="s">
        <v>97</v>
      </c>
      <c r="C628" s="9" t="s">
        <v>96</v>
      </c>
      <c r="D628" s="14">
        <f t="shared" ref="D628:E628" si="519">D629+D637+D638+D639</f>
        <v>8000000</v>
      </c>
      <c r="E628" s="14">
        <f t="shared" si="519"/>
        <v>0</v>
      </c>
      <c r="F628" s="19">
        <f t="shared" ref="F628:F691" si="520">G628+H628+I628+J628</f>
        <v>8000000</v>
      </c>
      <c r="G628" s="19">
        <f t="shared" ref="G628:J628" si="521">G629+G637+G638+G639</f>
        <v>1800000</v>
      </c>
      <c r="H628" s="19">
        <f t="shared" si="521"/>
        <v>2000000</v>
      </c>
      <c r="I628" s="19">
        <f t="shared" si="521"/>
        <v>2300000</v>
      </c>
      <c r="J628" s="19">
        <f t="shared" si="521"/>
        <v>1900000</v>
      </c>
      <c r="K628" s="19">
        <f t="shared" si="482"/>
        <v>0</v>
      </c>
      <c r="L628" s="19">
        <f t="shared" ref="L628:O628" si="522">L629+L637+L638+L639</f>
        <v>0</v>
      </c>
      <c r="M628" s="19">
        <f t="shared" si="522"/>
        <v>0</v>
      </c>
      <c r="N628" s="19">
        <f t="shared" si="522"/>
        <v>0</v>
      </c>
      <c r="O628" s="19">
        <f t="shared" si="522"/>
        <v>0</v>
      </c>
      <c r="P628" s="5" t="s">
        <v>159</v>
      </c>
      <c r="Q628" s="5" t="s">
        <v>168</v>
      </c>
      <c r="R628" s="33">
        <f t="shared" ref="R628:R691" si="523">D628-F628</f>
        <v>0</v>
      </c>
      <c r="S628" s="36">
        <f t="shared" si="470"/>
        <v>0</v>
      </c>
    </row>
    <row r="629" spans="1:19" ht="19.5" thickTop="1" thickBot="1" x14ac:dyDescent="0.3">
      <c r="A629" s="3" t="str">
        <f t="shared" si="466"/>
        <v>a</v>
      </c>
      <c r="B629" s="1" t="s">
        <v>1</v>
      </c>
      <c r="C629" s="7" t="s">
        <v>2</v>
      </c>
      <c r="D629" s="15">
        <f t="shared" ref="D629:E629" si="524">D630+D631+D632+D633+D634+D635+D636</f>
        <v>8000000</v>
      </c>
      <c r="E629" s="15">
        <f t="shared" si="524"/>
        <v>0</v>
      </c>
      <c r="F629" s="20">
        <f t="shared" si="520"/>
        <v>8000000</v>
      </c>
      <c r="G629" s="20">
        <f t="shared" ref="G629:J629" si="525">G630+G631+G632+G633+G634+G635+G636</f>
        <v>1800000</v>
      </c>
      <c r="H629" s="20">
        <f t="shared" si="525"/>
        <v>2000000</v>
      </c>
      <c r="I629" s="20">
        <f t="shared" si="525"/>
        <v>2300000</v>
      </c>
      <c r="J629" s="20">
        <f t="shared" si="525"/>
        <v>1900000</v>
      </c>
      <c r="K629" s="20">
        <f t="shared" si="482"/>
        <v>0</v>
      </c>
      <c r="L629" s="20">
        <f t="shared" ref="L629:O629" si="526">L630+L631+L632+L633+L634+L635+L636</f>
        <v>0</v>
      </c>
      <c r="M629" s="20">
        <f t="shared" si="526"/>
        <v>0</v>
      </c>
      <c r="N629" s="20">
        <f t="shared" si="526"/>
        <v>0</v>
      </c>
      <c r="O629" s="20">
        <f t="shared" si="526"/>
        <v>0</v>
      </c>
      <c r="P629" s="5" t="s">
        <v>159</v>
      </c>
      <c r="Q629" s="5" t="s">
        <v>168</v>
      </c>
      <c r="R629" s="33">
        <f t="shared" si="523"/>
        <v>0</v>
      </c>
      <c r="S629" s="36">
        <f t="shared" si="470"/>
        <v>0</v>
      </c>
    </row>
    <row r="630" spans="1:19" ht="19.5" hidden="1" thickTop="1" thickBot="1" x14ac:dyDescent="0.3">
      <c r="A630" s="3" t="str">
        <f t="shared" si="466"/>
        <v>b</v>
      </c>
      <c r="B630" s="1" t="s">
        <v>1</v>
      </c>
      <c r="C630" s="7" t="s">
        <v>3</v>
      </c>
      <c r="D630" s="16">
        <v>0</v>
      </c>
      <c r="E630" s="16">
        <v>0</v>
      </c>
      <c r="F630" s="22">
        <f t="shared" si="520"/>
        <v>0</v>
      </c>
      <c r="G630" s="22"/>
      <c r="H630" s="22"/>
      <c r="I630" s="21"/>
      <c r="J630" s="22"/>
      <c r="K630" s="22">
        <f t="shared" si="482"/>
        <v>0</v>
      </c>
      <c r="L630" s="22"/>
      <c r="M630" s="22"/>
      <c r="N630" s="21"/>
      <c r="O630" s="22"/>
      <c r="Q630" s="5" t="s">
        <v>168</v>
      </c>
      <c r="R630" s="33">
        <f t="shared" si="523"/>
        <v>0</v>
      </c>
      <c r="S630" s="36">
        <f t="shared" si="470"/>
        <v>0</v>
      </c>
    </row>
    <row r="631" spans="1:19" ht="19.5" hidden="1" thickTop="1" thickBot="1" x14ac:dyDescent="0.3">
      <c r="A631" s="3" t="str">
        <f t="shared" si="466"/>
        <v>b</v>
      </c>
      <c r="B631" s="1" t="s">
        <v>1</v>
      </c>
      <c r="C631" s="7" t="s">
        <v>4</v>
      </c>
      <c r="D631" s="16">
        <v>0</v>
      </c>
      <c r="E631" s="16">
        <v>0</v>
      </c>
      <c r="F631" s="22">
        <f t="shared" si="520"/>
        <v>0</v>
      </c>
      <c r="G631" s="22"/>
      <c r="H631" s="22"/>
      <c r="I631" s="21"/>
      <c r="J631" s="22"/>
      <c r="K631" s="22">
        <f t="shared" si="482"/>
        <v>0</v>
      </c>
      <c r="L631" s="22"/>
      <c r="M631" s="22"/>
      <c r="N631" s="21"/>
      <c r="O631" s="22"/>
      <c r="Q631" s="5" t="s">
        <v>168</v>
      </c>
      <c r="R631" s="33">
        <f t="shared" si="523"/>
        <v>0</v>
      </c>
      <c r="S631" s="36">
        <f t="shared" si="470"/>
        <v>0</v>
      </c>
    </row>
    <row r="632" spans="1:19" ht="19.5" hidden="1" thickTop="1" thickBot="1" x14ac:dyDescent="0.3">
      <c r="A632" s="3" t="str">
        <f t="shared" si="466"/>
        <v>b</v>
      </c>
      <c r="B632" s="1" t="s">
        <v>1</v>
      </c>
      <c r="C632" s="7" t="s">
        <v>5</v>
      </c>
      <c r="D632" s="16">
        <v>0</v>
      </c>
      <c r="E632" s="16">
        <v>0</v>
      </c>
      <c r="F632" s="22">
        <f t="shared" si="520"/>
        <v>0</v>
      </c>
      <c r="G632" s="22"/>
      <c r="H632" s="22"/>
      <c r="I632" s="21"/>
      <c r="J632" s="22"/>
      <c r="K632" s="22">
        <f t="shared" si="482"/>
        <v>0</v>
      </c>
      <c r="L632" s="22"/>
      <c r="M632" s="22"/>
      <c r="N632" s="21"/>
      <c r="O632" s="22"/>
      <c r="Q632" s="5" t="s">
        <v>168</v>
      </c>
      <c r="R632" s="33">
        <f t="shared" si="523"/>
        <v>0</v>
      </c>
      <c r="S632" s="36">
        <f t="shared" si="470"/>
        <v>0</v>
      </c>
    </row>
    <row r="633" spans="1:19" ht="19.5" hidden="1" thickTop="1" thickBot="1" x14ac:dyDescent="0.3">
      <c r="A633" s="3" t="str">
        <f t="shared" si="466"/>
        <v>b</v>
      </c>
      <c r="B633" s="1" t="s">
        <v>1</v>
      </c>
      <c r="C633" s="7" t="s">
        <v>6</v>
      </c>
      <c r="D633" s="16">
        <v>0</v>
      </c>
      <c r="E633" s="16">
        <v>0</v>
      </c>
      <c r="F633" s="22">
        <f t="shared" si="520"/>
        <v>0</v>
      </c>
      <c r="G633" s="22"/>
      <c r="H633" s="22"/>
      <c r="I633" s="21"/>
      <c r="J633" s="22"/>
      <c r="K633" s="22">
        <f t="shared" si="482"/>
        <v>0</v>
      </c>
      <c r="L633" s="22"/>
      <c r="M633" s="22"/>
      <c r="N633" s="21"/>
      <c r="O633" s="22"/>
      <c r="Q633" s="5" t="s">
        <v>168</v>
      </c>
      <c r="R633" s="33">
        <f t="shared" si="523"/>
        <v>0</v>
      </c>
      <c r="S633" s="36">
        <f t="shared" si="470"/>
        <v>0</v>
      </c>
    </row>
    <row r="634" spans="1:19" ht="19.5" hidden="1" thickTop="1" thickBot="1" x14ac:dyDescent="0.3">
      <c r="A634" s="3" t="str">
        <f t="shared" si="466"/>
        <v>b</v>
      </c>
      <c r="B634" s="1" t="s">
        <v>1</v>
      </c>
      <c r="C634" s="7" t="s">
        <v>7</v>
      </c>
      <c r="D634" s="16">
        <v>0</v>
      </c>
      <c r="E634" s="16">
        <v>0</v>
      </c>
      <c r="F634" s="22">
        <f t="shared" si="520"/>
        <v>0</v>
      </c>
      <c r="G634" s="22"/>
      <c r="H634" s="22"/>
      <c r="I634" s="21"/>
      <c r="J634" s="22"/>
      <c r="K634" s="22">
        <f t="shared" si="482"/>
        <v>0</v>
      </c>
      <c r="L634" s="22"/>
      <c r="M634" s="22"/>
      <c r="N634" s="21"/>
      <c r="O634" s="22"/>
      <c r="Q634" s="5" t="s">
        <v>168</v>
      </c>
      <c r="R634" s="33">
        <f t="shared" si="523"/>
        <v>0</v>
      </c>
      <c r="S634" s="36">
        <f t="shared" si="470"/>
        <v>0</v>
      </c>
    </row>
    <row r="635" spans="1:19" ht="19.5" thickTop="1" thickBot="1" x14ac:dyDescent="0.3">
      <c r="A635" s="3" t="str">
        <f t="shared" si="466"/>
        <v>a</v>
      </c>
      <c r="B635" s="1" t="s">
        <v>1</v>
      </c>
      <c r="C635" s="7" t="s">
        <v>8</v>
      </c>
      <c r="D635" s="16">
        <v>8000000</v>
      </c>
      <c r="E635" s="16">
        <v>0</v>
      </c>
      <c r="F635" s="22">
        <f t="shared" si="520"/>
        <v>8000000</v>
      </c>
      <c r="G635" s="22">
        <v>1800000</v>
      </c>
      <c r="H635" s="22">
        <v>2000000</v>
      </c>
      <c r="I635" s="22">
        <v>2300000</v>
      </c>
      <c r="J635" s="22">
        <v>1900000</v>
      </c>
      <c r="K635" s="22">
        <f t="shared" si="482"/>
        <v>0</v>
      </c>
      <c r="L635" s="22"/>
      <c r="M635" s="22"/>
      <c r="N635" s="22"/>
      <c r="O635" s="22"/>
      <c r="Q635" s="5" t="s">
        <v>168</v>
      </c>
      <c r="R635" s="33">
        <f t="shared" si="523"/>
        <v>0</v>
      </c>
      <c r="S635" s="36">
        <f t="shared" si="470"/>
        <v>0</v>
      </c>
    </row>
    <row r="636" spans="1:19" ht="19.5" hidden="1" thickTop="1" thickBot="1" x14ac:dyDescent="0.3">
      <c r="A636" s="3" t="str">
        <f t="shared" si="466"/>
        <v>b</v>
      </c>
      <c r="B636" s="1" t="s">
        <v>1</v>
      </c>
      <c r="C636" s="7" t="s">
        <v>9</v>
      </c>
      <c r="D636" s="16">
        <v>0</v>
      </c>
      <c r="E636" s="16">
        <v>0</v>
      </c>
      <c r="F636" s="22">
        <f t="shared" si="520"/>
        <v>0</v>
      </c>
      <c r="G636" s="22"/>
      <c r="H636" s="22"/>
      <c r="I636" s="21"/>
      <c r="J636" s="22"/>
      <c r="K636" s="22">
        <f t="shared" si="482"/>
        <v>0</v>
      </c>
      <c r="L636" s="22"/>
      <c r="M636" s="22"/>
      <c r="N636" s="21"/>
      <c r="O636" s="22"/>
      <c r="Q636" s="5" t="s">
        <v>168</v>
      </c>
      <c r="R636" s="33">
        <f t="shared" si="523"/>
        <v>0</v>
      </c>
      <c r="S636" s="36">
        <f t="shared" si="470"/>
        <v>0</v>
      </c>
    </row>
    <row r="637" spans="1:19" ht="19.5" hidden="1" thickTop="1" thickBot="1" x14ac:dyDescent="0.3">
      <c r="A637" s="3" t="str">
        <f t="shared" si="466"/>
        <v>b</v>
      </c>
      <c r="B637" s="1" t="s">
        <v>1</v>
      </c>
      <c r="C637" s="7" t="s">
        <v>10</v>
      </c>
      <c r="D637" s="16">
        <v>0</v>
      </c>
      <c r="E637" s="16">
        <v>0</v>
      </c>
      <c r="F637" s="22">
        <f t="shared" si="520"/>
        <v>0</v>
      </c>
      <c r="G637" s="22"/>
      <c r="H637" s="22"/>
      <c r="I637" s="21"/>
      <c r="J637" s="22"/>
      <c r="K637" s="22">
        <f t="shared" si="482"/>
        <v>0</v>
      </c>
      <c r="L637" s="22"/>
      <c r="M637" s="22"/>
      <c r="N637" s="21"/>
      <c r="O637" s="22"/>
      <c r="Q637" s="5" t="s">
        <v>168</v>
      </c>
      <c r="R637" s="33">
        <f t="shared" si="523"/>
        <v>0</v>
      </c>
      <c r="S637" s="36">
        <f t="shared" si="470"/>
        <v>0</v>
      </c>
    </row>
    <row r="638" spans="1:19" ht="19.5" hidden="1" thickTop="1" thickBot="1" x14ac:dyDescent="0.3">
      <c r="A638" s="3" t="str">
        <f t="shared" si="466"/>
        <v>b</v>
      </c>
      <c r="B638" s="1" t="s">
        <v>1</v>
      </c>
      <c r="C638" s="7" t="s">
        <v>11</v>
      </c>
      <c r="D638" s="16">
        <v>0</v>
      </c>
      <c r="E638" s="16">
        <v>0</v>
      </c>
      <c r="F638" s="22">
        <f t="shared" si="520"/>
        <v>0</v>
      </c>
      <c r="G638" s="22"/>
      <c r="H638" s="22"/>
      <c r="I638" s="21"/>
      <c r="J638" s="22"/>
      <c r="K638" s="22">
        <f t="shared" si="482"/>
        <v>0</v>
      </c>
      <c r="L638" s="22"/>
      <c r="M638" s="22"/>
      <c r="N638" s="21"/>
      <c r="O638" s="22"/>
      <c r="Q638" s="5" t="s">
        <v>168</v>
      </c>
      <c r="R638" s="33">
        <f t="shared" si="523"/>
        <v>0</v>
      </c>
      <c r="S638" s="36">
        <f t="shared" si="470"/>
        <v>0</v>
      </c>
    </row>
    <row r="639" spans="1:19" ht="19.5" hidden="1" thickTop="1" thickBot="1" x14ac:dyDescent="0.3">
      <c r="A639" s="3" t="str">
        <f t="shared" si="466"/>
        <v>b</v>
      </c>
      <c r="B639" s="1" t="s">
        <v>1</v>
      </c>
      <c r="C639" s="7" t="s">
        <v>12</v>
      </c>
      <c r="D639" s="16">
        <v>0</v>
      </c>
      <c r="E639" s="16">
        <v>0</v>
      </c>
      <c r="F639" s="22">
        <f t="shared" si="520"/>
        <v>0</v>
      </c>
      <c r="G639" s="22"/>
      <c r="H639" s="22"/>
      <c r="I639" s="21"/>
      <c r="J639" s="22"/>
      <c r="K639" s="22">
        <f t="shared" si="482"/>
        <v>0</v>
      </c>
      <c r="L639" s="22"/>
      <c r="M639" s="22"/>
      <c r="N639" s="21"/>
      <c r="O639" s="22"/>
      <c r="Q639" s="5" t="s">
        <v>168</v>
      </c>
      <c r="R639" s="33">
        <f t="shared" si="523"/>
        <v>0</v>
      </c>
      <c r="S639" s="36">
        <f t="shared" si="470"/>
        <v>0</v>
      </c>
    </row>
    <row r="640" spans="1:19" ht="76.5" hidden="1" thickTop="1" thickBot="1" x14ac:dyDescent="0.3">
      <c r="A640" s="3" t="str">
        <f t="shared" si="466"/>
        <v>b</v>
      </c>
      <c r="B640" s="8" t="s">
        <v>98</v>
      </c>
      <c r="C640" s="9" t="s">
        <v>99</v>
      </c>
      <c r="D640" s="14">
        <f t="shared" ref="D640:E640" si="527">D641+D649+D650+D651</f>
        <v>0</v>
      </c>
      <c r="E640" s="14">
        <f t="shared" si="527"/>
        <v>0</v>
      </c>
      <c r="F640" s="19">
        <f t="shared" si="520"/>
        <v>0</v>
      </c>
      <c r="G640" s="19">
        <f t="shared" ref="G640:J640" si="528">G641+G649+G650+G651</f>
        <v>0</v>
      </c>
      <c r="H640" s="19">
        <f t="shared" si="528"/>
        <v>0</v>
      </c>
      <c r="I640" s="19">
        <f t="shared" si="528"/>
        <v>0</v>
      </c>
      <c r="J640" s="19">
        <f t="shared" si="528"/>
        <v>0</v>
      </c>
      <c r="K640" s="19">
        <f t="shared" si="482"/>
        <v>0</v>
      </c>
      <c r="L640" s="19">
        <f t="shared" ref="L640:O640" si="529">L641+L649+L650+L651</f>
        <v>0</v>
      </c>
      <c r="M640" s="19">
        <f t="shared" si="529"/>
        <v>0</v>
      </c>
      <c r="N640" s="19">
        <f t="shared" si="529"/>
        <v>0</v>
      </c>
      <c r="O640" s="19">
        <f t="shared" si="529"/>
        <v>0</v>
      </c>
      <c r="P640" s="5" t="s">
        <v>159</v>
      </c>
      <c r="Q640" s="5" t="s">
        <v>160</v>
      </c>
      <c r="R640" s="33">
        <f t="shared" si="523"/>
        <v>0</v>
      </c>
      <c r="S640" s="36">
        <f t="shared" si="470"/>
        <v>0</v>
      </c>
    </row>
    <row r="641" spans="1:19" ht="19.5" hidden="1" thickTop="1" thickBot="1" x14ac:dyDescent="0.3">
      <c r="A641" s="3" t="str">
        <f t="shared" si="466"/>
        <v>b</v>
      </c>
      <c r="B641" s="1" t="s">
        <v>1</v>
      </c>
      <c r="C641" s="7" t="s">
        <v>2</v>
      </c>
      <c r="D641" s="15">
        <f t="shared" ref="D641:E641" si="530">D642+D643+D644+D645+D646+D647+D648</f>
        <v>0</v>
      </c>
      <c r="E641" s="15">
        <f t="shared" si="530"/>
        <v>0</v>
      </c>
      <c r="F641" s="20">
        <f t="shared" si="520"/>
        <v>0</v>
      </c>
      <c r="G641" s="20">
        <f t="shared" ref="G641:J641" si="531">G642+G643+G644+G645+G646+G647+G648</f>
        <v>0</v>
      </c>
      <c r="H641" s="20">
        <f t="shared" si="531"/>
        <v>0</v>
      </c>
      <c r="I641" s="20">
        <f t="shared" si="531"/>
        <v>0</v>
      </c>
      <c r="J641" s="20">
        <f t="shared" si="531"/>
        <v>0</v>
      </c>
      <c r="K641" s="20">
        <f t="shared" si="482"/>
        <v>0</v>
      </c>
      <c r="L641" s="20">
        <f t="shared" ref="L641:O641" si="532">L642+L643+L644+L645+L646+L647+L648</f>
        <v>0</v>
      </c>
      <c r="M641" s="20">
        <f t="shared" si="532"/>
        <v>0</v>
      </c>
      <c r="N641" s="20">
        <f t="shared" si="532"/>
        <v>0</v>
      </c>
      <c r="O641" s="20">
        <f t="shared" si="532"/>
        <v>0</v>
      </c>
      <c r="P641" s="5" t="s">
        <v>159</v>
      </c>
      <c r="Q641" s="5" t="s">
        <v>160</v>
      </c>
      <c r="R641" s="33">
        <f t="shared" si="523"/>
        <v>0</v>
      </c>
      <c r="S641" s="36">
        <f t="shared" si="470"/>
        <v>0</v>
      </c>
    </row>
    <row r="642" spans="1:19" ht="19.5" hidden="1" thickTop="1" thickBot="1" x14ac:dyDescent="0.3">
      <c r="A642" s="3" t="str">
        <f t="shared" si="466"/>
        <v>b</v>
      </c>
      <c r="B642" s="1" t="s">
        <v>1</v>
      </c>
      <c r="C642" s="7" t="s">
        <v>3</v>
      </c>
      <c r="D642" s="16">
        <v>0</v>
      </c>
      <c r="E642" s="16">
        <v>0</v>
      </c>
      <c r="F642" s="22">
        <f t="shared" si="520"/>
        <v>0</v>
      </c>
      <c r="G642" s="22"/>
      <c r="H642" s="22"/>
      <c r="I642" s="21"/>
      <c r="J642" s="22"/>
      <c r="K642" s="22">
        <f t="shared" si="482"/>
        <v>0</v>
      </c>
      <c r="L642" s="22"/>
      <c r="M642" s="22"/>
      <c r="N642" s="21"/>
      <c r="O642" s="22"/>
      <c r="Q642" s="5" t="s">
        <v>160</v>
      </c>
      <c r="R642" s="33">
        <f t="shared" si="523"/>
        <v>0</v>
      </c>
      <c r="S642" s="36">
        <f t="shared" si="470"/>
        <v>0</v>
      </c>
    </row>
    <row r="643" spans="1:19" ht="19.5" hidden="1" thickTop="1" thickBot="1" x14ac:dyDescent="0.3">
      <c r="A643" s="3" t="str">
        <f t="shared" si="466"/>
        <v>b</v>
      </c>
      <c r="B643" s="1" t="s">
        <v>1</v>
      </c>
      <c r="C643" s="7" t="s">
        <v>4</v>
      </c>
      <c r="D643" s="16">
        <v>0</v>
      </c>
      <c r="E643" s="16">
        <v>0</v>
      </c>
      <c r="F643" s="22">
        <f t="shared" si="520"/>
        <v>0</v>
      </c>
      <c r="G643" s="22"/>
      <c r="H643" s="22"/>
      <c r="I643" s="21"/>
      <c r="J643" s="22"/>
      <c r="K643" s="22">
        <f t="shared" si="482"/>
        <v>0</v>
      </c>
      <c r="L643" s="22"/>
      <c r="M643" s="22"/>
      <c r="N643" s="21"/>
      <c r="O643" s="22"/>
      <c r="Q643" s="5" t="s">
        <v>160</v>
      </c>
      <c r="R643" s="33">
        <f t="shared" si="523"/>
        <v>0</v>
      </c>
      <c r="S643" s="36">
        <f t="shared" si="470"/>
        <v>0</v>
      </c>
    </row>
    <row r="644" spans="1:19" ht="19.5" hidden="1" thickTop="1" thickBot="1" x14ac:dyDescent="0.3">
      <c r="A644" s="3" t="str">
        <f t="shared" si="466"/>
        <v>b</v>
      </c>
      <c r="B644" s="1" t="s">
        <v>1</v>
      </c>
      <c r="C644" s="7" t="s">
        <v>5</v>
      </c>
      <c r="D644" s="16">
        <v>0</v>
      </c>
      <c r="E644" s="16">
        <v>0</v>
      </c>
      <c r="F644" s="22">
        <f t="shared" si="520"/>
        <v>0</v>
      </c>
      <c r="G644" s="22"/>
      <c r="H644" s="22"/>
      <c r="I644" s="21"/>
      <c r="J644" s="22"/>
      <c r="K644" s="22">
        <f t="shared" si="482"/>
        <v>0</v>
      </c>
      <c r="L644" s="22"/>
      <c r="M644" s="22"/>
      <c r="N644" s="21"/>
      <c r="O644" s="22"/>
      <c r="Q644" s="5" t="s">
        <v>160</v>
      </c>
      <c r="R644" s="33">
        <f t="shared" si="523"/>
        <v>0</v>
      </c>
      <c r="S644" s="36">
        <f t="shared" si="470"/>
        <v>0</v>
      </c>
    </row>
    <row r="645" spans="1:19" ht="19.5" hidden="1" thickTop="1" thickBot="1" x14ac:dyDescent="0.3">
      <c r="A645" s="3" t="str">
        <f t="shared" ref="A645:A708" si="533">IF((D645+F645+G645+H645+J645+I645)&gt;0,"a","b")</f>
        <v>b</v>
      </c>
      <c r="B645" s="1" t="s">
        <v>1</v>
      </c>
      <c r="C645" s="7" t="s">
        <v>6</v>
      </c>
      <c r="D645" s="16">
        <v>0</v>
      </c>
      <c r="E645" s="16">
        <v>0</v>
      </c>
      <c r="F645" s="22">
        <f t="shared" si="520"/>
        <v>0</v>
      </c>
      <c r="G645" s="22"/>
      <c r="H645" s="22"/>
      <c r="I645" s="21"/>
      <c r="J645" s="22"/>
      <c r="K645" s="22">
        <f t="shared" si="482"/>
        <v>0</v>
      </c>
      <c r="L645" s="22"/>
      <c r="M645" s="22"/>
      <c r="N645" s="21"/>
      <c r="O645" s="22"/>
      <c r="Q645" s="5" t="s">
        <v>160</v>
      </c>
      <c r="R645" s="33">
        <f t="shared" si="523"/>
        <v>0</v>
      </c>
      <c r="S645" s="36">
        <f t="shared" ref="S645:S708" si="534">E645-K645</f>
        <v>0</v>
      </c>
    </row>
    <row r="646" spans="1:19" ht="19.5" hidden="1" thickTop="1" thickBot="1" x14ac:dyDescent="0.3">
      <c r="A646" s="3" t="str">
        <f t="shared" si="533"/>
        <v>b</v>
      </c>
      <c r="B646" s="1" t="s">
        <v>1</v>
      </c>
      <c r="C646" s="7" t="s">
        <v>7</v>
      </c>
      <c r="D646" s="16">
        <v>0</v>
      </c>
      <c r="E646" s="16">
        <v>0</v>
      </c>
      <c r="F646" s="22">
        <f t="shared" si="520"/>
        <v>0</v>
      </c>
      <c r="G646" s="22"/>
      <c r="H646" s="22"/>
      <c r="I646" s="21"/>
      <c r="J646" s="22"/>
      <c r="K646" s="22">
        <f t="shared" si="482"/>
        <v>0</v>
      </c>
      <c r="L646" s="22"/>
      <c r="M646" s="22"/>
      <c r="N646" s="21"/>
      <c r="O646" s="22"/>
      <c r="Q646" s="5" t="s">
        <v>160</v>
      </c>
      <c r="R646" s="33">
        <f t="shared" si="523"/>
        <v>0</v>
      </c>
      <c r="S646" s="36">
        <f t="shared" si="534"/>
        <v>0</v>
      </c>
    </row>
    <row r="647" spans="1:19" ht="19.5" hidden="1" thickTop="1" thickBot="1" x14ac:dyDescent="0.3">
      <c r="A647" s="3" t="str">
        <f t="shared" si="533"/>
        <v>b</v>
      </c>
      <c r="B647" s="1" t="s">
        <v>1</v>
      </c>
      <c r="C647" s="7" t="s">
        <v>8</v>
      </c>
      <c r="D647" s="16">
        <v>0</v>
      </c>
      <c r="E647" s="16">
        <v>0</v>
      </c>
      <c r="F647" s="22">
        <f t="shared" si="520"/>
        <v>0</v>
      </c>
      <c r="G647" s="22"/>
      <c r="H647" s="22"/>
      <c r="I647" s="21"/>
      <c r="J647" s="22"/>
      <c r="K647" s="22">
        <f t="shared" si="482"/>
        <v>0</v>
      </c>
      <c r="L647" s="22"/>
      <c r="M647" s="22"/>
      <c r="N647" s="21"/>
      <c r="O647" s="22"/>
      <c r="Q647" s="5" t="s">
        <v>160</v>
      </c>
      <c r="R647" s="33">
        <f t="shared" si="523"/>
        <v>0</v>
      </c>
      <c r="S647" s="36">
        <f t="shared" si="534"/>
        <v>0</v>
      </c>
    </row>
    <row r="648" spans="1:19" ht="19.5" hidden="1" thickTop="1" thickBot="1" x14ac:dyDescent="0.3">
      <c r="A648" s="3" t="str">
        <f t="shared" si="533"/>
        <v>b</v>
      </c>
      <c r="B648" s="1" t="s">
        <v>1</v>
      </c>
      <c r="C648" s="7" t="s">
        <v>9</v>
      </c>
      <c r="D648" s="16">
        <v>0</v>
      </c>
      <c r="E648" s="16">
        <v>0</v>
      </c>
      <c r="F648" s="22">
        <f t="shared" si="520"/>
        <v>0</v>
      </c>
      <c r="G648" s="22"/>
      <c r="H648" s="22"/>
      <c r="I648" s="21"/>
      <c r="J648" s="22"/>
      <c r="K648" s="22">
        <f t="shared" si="482"/>
        <v>0</v>
      </c>
      <c r="L648" s="22"/>
      <c r="M648" s="22"/>
      <c r="N648" s="21"/>
      <c r="O648" s="22"/>
      <c r="Q648" s="5" t="s">
        <v>160</v>
      </c>
      <c r="R648" s="33">
        <f t="shared" si="523"/>
        <v>0</v>
      </c>
      <c r="S648" s="36">
        <f t="shared" si="534"/>
        <v>0</v>
      </c>
    </row>
    <row r="649" spans="1:19" ht="19.5" hidden="1" thickTop="1" thickBot="1" x14ac:dyDescent="0.3">
      <c r="A649" s="3" t="str">
        <f t="shared" si="533"/>
        <v>b</v>
      </c>
      <c r="B649" s="1" t="s">
        <v>1</v>
      </c>
      <c r="C649" s="7" t="s">
        <v>10</v>
      </c>
      <c r="D649" s="16">
        <v>0</v>
      </c>
      <c r="E649" s="16">
        <v>0</v>
      </c>
      <c r="F649" s="22">
        <f t="shared" si="520"/>
        <v>0</v>
      </c>
      <c r="G649" s="22"/>
      <c r="H649" s="22"/>
      <c r="I649" s="21"/>
      <c r="J649" s="22"/>
      <c r="K649" s="22">
        <f t="shared" si="482"/>
        <v>0</v>
      </c>
      <c r="L649" s="22"/>
      <c r="M649" s="22"/>
      <c r="N649" s="21"/>
      <c r="O649" s="22"/>
      <c r="Q649" s="5" t="s">
        <v>160</v>
      </c>
      <c r="R649" s="33">
        <f t="shared" si="523"/>
        <v>0</v>
      </c>
      <c r="S649" s="36">
        <f t="shared" si="534"/>
        <v>0</v>
      </c>
    </row>
    <row r="650" spans="1:19" ht="19.5" hidden="1" thickTop="1" thickBot="1" x14ac:dyDescent="0.3">
      <c r="A650" s="3" t="str">
        <f t="shared" si="533"/>
        <v>b</v>
      </c>
      <c r="B650" s="1" t="s">
        <v>1</v>
      </c>
      <c r="C650" s="7" t="s">
        <v>11</v>
      </c>
      <c r="D650" s="16">
        <v>0</v>
      </c>
      <c r="E650" s="16">
        <v>0</v>
      </c>
      <c r="F650" s="22">
        <f t="shared" si="520"/>
        <v>0</v>
      </c>
      <c r="G650" s="22"/>
      <c r="H650" s="22"/>
      <c r="I650" s="21"/>
      <c r="J650" s="22"/>
      <c r="K650" s="22">
        <f t="shared" si="482"/>
        <v>0</v>
      </c>
      <c r="L650" s="22"/>
      <c r="M650" s="22"/>
      <c r="N650" s="21"/>
      <c r="O650" s="22"/>
      <c r="Q650" s="5" t="s">
        <v>160</v>
      </c>
      <c r="R650" s="33">
        <f t="shared" si="523"/>
        <v>0</v>
      </c>
      <c r="S650" s="36">
        <f t="shared" si="534"/>
        <v>0</v>
      </c>
    </row>
    <row r="651" spans="1:19" ht="19.5" hidden="1" thickTop="1" thickBot="1" x14ac:dyDescent="0.3">
      <c r="A651" s="3" t="str">
        <f t="shared" si="533"/>
        <v>b</v>
      </c>
      <c r="B651" s="1" t="s">
        <v>1</v>
      </c>
      <c r="C651" s="7" t="s">
        <v>12</v>
      </c>
      <c r="D651" s="16">
        <v>0</v>
      </c>
      <c r="E651" s="16">
        <v>0</v>
      </c>
      <c r="F651" s="22">
        <f t="shared" si="520"/>
        <v>0</v>
      </c>
      <c r="G651" s="22"/>
      <c r="H651" s="22"/>
      <c r="I651" s="21"/>
      <c r="J651" s="22"/>
      <c r="K651" s="22">
        <f t="shared" si="482"/>
        <v>0</v>
      </c>
      <c r="L651" s="22"/>
      <c r="M651" s="22"/>
      <c r="N651" s="21"/>
      <c r="O651" s="22"/>
      <c r="Q651" s="5" t="s">
        <v>160</v>
      </c>
      <c r="R651" s="33">
        <f t="shared" si="523"/>
        <v>0</v>
      </c>
      <c r="S651" s="36">
        <f t="shared" si="534"/>
        <v>0</v>
      </c>
    </row>
    <row r="652" spans="1:19" ht="19.5" thickTop="1" thickBot="1" x14ac:dyDescent="0.3">
      <c r="A652" s="3" t="str">
        <f t="shared" si="533"/>
        <v>a</v>
      </c>
      <c r="B652" s="8" t="s">
        <v>100</v>
      </c>
      <c r="C652" s="9" t="s">
        <v>101</v>
      </c>
      <c r="D652" s="14">
        <f t="shared" ref="D652:E652" si="535">D653+D661+D662+D663</f>
        <v>14000000</v>
      </c>
      <c r="E652" s="14">
        <f t="shared" si="535"/>
        <v>0</v>
      </c>
      <c r="F652" s="19">
        <f t="shared" si="520"/>
        <v>14000000</v>
      </c>
      <c r="G652" s="19">
        <f t="shared" ref="G652:J652" si="536">G653+G661+G662+G663</f>
        <v>2873000</v>
      </c>
      <c r="H652" s="19">
        <f t="shared" si="536"/>
        <v>3198500</v>
      </c>
      <c r="I652" s="19">
        <f t="shared" si="536"/>
        <v>4354500</v>
      </c>
      <c r="J652" s="19">
        <f t="shared" si="536"/>
        <v>3574000</v>
      </c>
      <c r="K652" s="19">
        <f t="shared" si="482"/>
        <v>0</v>
      </c>
      <c r="L652" s="19">
        <f t="shared" ref="L652:O652" si="537">L653+L661+L662+L663</f>
        <v>0</v>
      </c>
      <c r="M652" s="19">
        <f t="shared" si="537"/>
        <v>0</v>
      </c>
      <c r="N652" s="19">
        <f t="shared" si="537"/>
        <v>0</v>
      </c>
      <c r="O652" s="19">
        <f t="shared" si="537"/>
        <v>0</v>
      </c>
      <c r="P652" s="5" t="s">
        <v>159</v>
      </c>
      <c r="Q652" s="5" t="s">
        <v>167</v>
      </c>
      <c r="R652" s="33">
        <f t="shared" si="523"/>
        <v>0</v>
      </c>
      <c r="S652" s="36">
        <f t="shared" si="534"/>
        <v>0</v>
      </c>
    </row>
    <row r="653" spans="1:19" ht="19.5" thickTop="1" thickBot="1" x14ac:dyDescent="0.3">
      <c r="A653" s="3" t="str">
        <f t="shared" si="533"/>
        <v>a</v>
      </c>
      <c r="B653" s="1" t="s">
        <v>1</v>
      </c>
      <c r="C653" s="7" t="s">
        <v>2</v>
      </c>
      <c r="D653" s="15">
        <f t="shared" ref="D653:E653" si="538">D654+D655+D656+D657+D658+D659+D660</f>
        <v>14000000</v>
      </c>
      <c r="E653" s="15">
        <f t="shared" si="538"/>
        <v>0</v>
      </c>
      <c r="F653" s="20">
        <f t="shared" si="520"/>
        <v>14000000</v>
      </c>
      <c r="G653" s="20">
        <f t="shared" ref="G653:J653" si="539">G654+G655+G656+G657+G658+G659+G660</f>
        <v>2873000</v>
      </c>
      <c r="H653" s="20">
        <f t="shared" si="539"/>
        <v>3198500</v>
      </c>
      <c r="I653" s="20">
        <f t="shared" si="539"/>
        <v>4354500</v>
      </c>
      <c r="J653" s="20">
        <f t="shared" si="539"/>
        <v>3574000</v>
      </c>
      <c r="K653" s="20">
        <f t="shared" si="482"/>
        <v>0</v>
      </c>
      <c r="L653" s="20">
        <f t="shared" ref="L653:O653" si="540">L654+L655+L656+L657+L658+L659+L660</f>
        <v>0</v>
      </c>
      <c r="M653" s="20">
        <f t="shared" si="540"/>
        <v>0</v>
      </c>
      <c r="N653" s="20">
        <f t="shared" si="540"/>
        <v>0</v>
      </c>
      <c r="O653" s="20">
        <f t="shared" si="540"/>
        <v>0</v>
      </c>
      <c r="P653" s="5" t="s">
        <v>159</v>
      </c>
      <c r="Q653" s="5" t="s">
        <v>167</v>
      </c>
      <c r="R653" s="33">
        <f t="shared" si="523"/>
        <v>0</v>
      </c>
      <c r="S653" s="36">
        <f t="shared" si="534"/>
        <v>0</v>
      </c>
    </row>
    <row r="654" spans="1:19" ht="19.5" hidden="1" thickTop="1" thickBot="1" x14ac:dyDescent="0.3">
      <c r="A654" s="3" t="str">
        <f t="shared" si="533"/>
        <v>b</v>
      </c>
      <c r="B654" s="1" t="s">
        <v>1</v>
      </c>
      <c r="C654" s="7" t="s">
        <v>3</v>
      </c>
      <c r="D654" s="15">
        <f>D666+D678+D690</f>
        <v>0</v>
      </c>
      <c r="E654" s="15">
        <f>E666+E678+E690</f>
        <v>0</v>
      </c>
      <c r="F654" s="20">
        <f t="shared" si="520"/>
        <v>0</v>
      </c>
      <c r="G654" s="20">
        <f t="shared" ref="G654:J654" si="541">G666+G678+G690</f>
        <v>0</v>
      </c>
      <c r="H654" s="20">
        <f t="shared" si="541"/>
        <v>0</v>
      </c>
      <c r="I654" s="20">
        <f t="shared" si="541"/>
        <v>0</v>
      </c>
      <c r="J654" s="20">
        <f t="shared" si="541"/>
        <v>0</v>
      </c>
      <c r="K654" s="20">
        <f t="shared" si="482"/>
        <v>0</v>
      </c>
      <c r="L654" s="20">
        <f t="shared" ref="L654:O654" si="542">L666+L678+L690</f>
        <v>0</v>
      </c>
      <c r="M654" s="20">
        <f t="shared" si="542"/>
        <v>0</v>
      </c>
      <c r="N654" s="20">
        <f t="shared" si="542"/>
        <v>0</v>
      </c>
      <c r="O654" s="20">
        <f t="shared" si="542"/>
        <v>0</v>
      </c>
      <c r="P654" s="5" t="s">
        <v>159</v>
      </c>
      <c r="Q654" s="5" t="s">
        <v>167</v>
      </c>
      <c r="R654" s="33">
        <f t="shared" si="523"/>
        <v>0</v>
      </c>
      <c r="S654" s="36">
        <f t="shared" si="534"/>
        <v>0</v>
      </c>
    </row>
    <row r="655" spans="1:19" ht="19.5" thickTop="1" thickBot="1" x14ac:dyDescent="0.3">
      <c r="A655" s="3" t="str">
        <f t="shared" si="533"/>
        <v>a</v>
      </c>
      <c r="B655" s="1" t="s">
        <v>1</v>
      </c>
      <c r="C655" s="7" t="s">
        <v>4</v>
      </c>
      <c r="D655" s="15">
        <f t="shared" ref="D655:E663" si="543">D667+D679+D691</f>
        <v>1540000</v>
      </c>
      <c r="E655" s="15">
        <f t="shared" si="543"/>
        <v>0</v>
      </c>
      <c r="F655" s="20">
        <f t="shared" si="520"/>
        <v>1540000</v>
      </c>
      <c r="G655" s="20">
        <f t="shared" ref="G655:J655" si="544">G667+G679+G691</f>
        <v>260000</v>
      </c>
      <c r="H655" s="20">
        <f t="shared" si="544"/>
        <v>400000</v>
      </c>
      <c r="I655" s="20">
        <f t="shared" si="544"/>
        <v>620000</v>
      </c>
      <c r="J655" s="20">
        <f t="shared" si="544"/>
        <v>260000</v>
      </c>
      <c r="K655" s="20">
        <f t="shared" si="482"/>
        <v>0</v>
      </c>
      <c r="L655" s="20">
        <f t="shared" ref="L655:O655" si="545">L667+L679+L691</f>
        <v>0</v>
      </c>
      <c r="M655" s="20">
        <f t="shared" si="545"/>
        <v>0</v>
      </c>
      <c r="N655" s="20">
        <f t="shared" si="545"/>
        <v>0</v>
      </c>
      <c r="O655" s="20">
        <f t="shared" si="545"/>
        <v>0</v>
      </c>
      <c r="P655" s="5" t="s">
        <v>159</v>
      </c>
      <c r="Q655" s="5" t="s">
        <v>167</v>
      </c>
      <c r="R655" s="33">
        <f t="shared" si="523"/>
        <v>0</v>
      </c>
      <c r="S655" s="36">
        <f t="shared" si="534"/>
        <v>0</v>
      </c>
    </row>
    <row r="656" spans="1:19" ht="19.5" hidden="1" thickTop="1" thickBot="1" x14ac:dyDescent="0.3">
      <c r="A656" s="3" t="str">
        <f t="shared" si="533"/>
        <v>b</v>
      </c>
      <c r="B656" s="1" t="s">
        <v>1</v>
      </c>
      <c r="C656" s="7" t="s">
        <v>5</v>
      </c>
      <c r="D656" s="15">
        <f t="shared" si="543"/>
        <v>0</v>
      </c>
      <c r="E656" s="15">
        <f t="shared" si="543"/>
        <v>0</v>
      </c>
      <c r="F656" s="20">
        <f t="shared" si="520"/>
        <v>0</v>
      </c>
      <c r="G656" s="20">
        <f t="shared" ref="G656:J656" si="546">G668+G680+G692</f>
        <v>0</v>
      </c>
      <c r="H656" s="20">
        <f t="shared" si="546"/>
        <v>0</v>
      </c>
      <c r="I656" s="20">
        <f t="shared" si="546"/>
        <v>0</v>
      </c>
      <c r="J656" s="20">
        <f t="shared" si="546"/>
        <v>0</v>
      </c>
      <c r="K656" s="20">
        <f t="shared" si="482"/>
        <v>0</v>
      </c>
      <c r="L656" s="20">
        <f t="shared" ref="L656:O656" si="547">L668+L680+L692</f>
        <v>0</v>
      </c>
      <c r="M656" s="20">
        <f t="shared" si="547"/>
        <v>0</v>
      </c>
      <c r="N656" s="20">
        <f t="shared" si="547"/>
        <v>0</v>
      </c>
      <c r="O656" s="20">
        <f t="shared" si="547"/>
        <v>0</v>
      </c>
      <c r="P656" s="5" t="s">
        <v>159</v>
      </c>
      <c r="Q656" s="5" t="s">
        <v>167</v>
      </c>
      <c r="R656" s="33">
        <f t="shared" si="523"/>
        <v>0</v>
      </c>
      <c r="S656" s="36">
        <f t="shared" si="534"/>
        <v>0</v>
      </c>
    </row>
    <row r="657" spans="1:19" ht="19.5" hidden="1" thickTop="1" thickBot="1" x14ac:dyDescent="0.3">
      <c r="A657" s="3" t="str">
        <f t="shared" si="533"/>
        <v>b</v>
      </c>
      <c r="B657" s="1" t="s">
        <v>1</v>
      </c>
      <c r="C657" s="7" t="s">
        <v>6</v>
      </c>
      <c r="D657" s="15">
        <f t="shared" si="543"/>
        <v>0</v>
      </c>
      <c r="E657" s="15">
        <f t="shared" si="543"/>
        <v>0</v>
      </c>
      <c r="F657" s="20">
        <f t="shared" si="520"/>
        <v>0</v>
      </c>
      <c r="G657" s="20">
        <f t="shared" ref="G657:J657" si="548">G669+G681+G693</f>
        <v>0</v>
      </c>
      <c r="H657" s="20">
        <f t="shared" si="548"/>
        <v>0</v>
      </c>
      <c r="I657" s="20">
        <f t="shared" si="548"/>
        <v>0</v>
      </c>
      <c r="J657" s="20">
        <f t="shared" si="548"/>
        <v>0</v>
      </c>
      <c r="K657" s="20">
        <f t="shared" si="482"/>
        <v>0</v>
      </c>
      <c r="L657" s="20">
        <f t="shared" ref="L657:O657" si="549">L669+L681+L693</f>
        <v>0</v>
      </c>
      <c r="M657" s="20">
        <f t="shared" si="549"/>
        <v>0</v>
      </c>
      <c r="N657" s="20">
        <f t="shared" si="549"/>
        <v>0</v>
      </c>
      <c r="O657" s="20">
        <f t="shared" si="549"/>
        <v>0</v>
      </c>
      <c r="P657" s="5" t="s">
        <v>159</v>
      </c>
      <c r="Q657" s="5" t="s">
        <v>167</v>
      </c>
      <c r="R657" s="33">
        <f t="shared" si="523"/>
        <v>0</v>
      </c>
      <c r="S657" s="36">
        <f t="shared" si="534"/>
        <v>0</v>
      </c>
    </row>
    <row r="658" spans="1:19" ht="19.5" hidden="1" thickTop="1" thickBot="1" x14ac:dyDescent="0.3">
      <c r="A658" s="3" t="str">
        <f t="shared" si="533"/>
        <v>b</v>
      </c>
      <c r="B658" s="1" t="s">
        <v>1</v>
      </c>
      <c r="C658" s="7" t="s">
        <v>7</v>
      </c>
      <c r="D658" s="15">
        <f t="shared" si="543"/>
        <v>0</v>
      </c>
      <c r="E658" s="15">
        <f t="shared" si="543"/>
        <v>0</v>
      </c>
      <c r="F658" s="20">
        <f t="shared" si="520"/>
        <v>0</v>
      </c>
      <c r="G658" s="20">
        <f t="shared" ref="G658:J658" si="550">G670+G682+G694</f>
        <v>0</v>
      </c>
      <c r="H658" s="20">
        <f t="shared" si="550"/>
        <v>0</v>
      </c>
      <c r="I658" s="20">
        <f t="shared" si="550"/>
        <v>0</v>
      </c>
      <c r="J658" s="20">
        <f t="shared" si="550"/>
        <v>0</v>
      </c>
      <c r="K658" s="20">
        <f t="shared" si="482"/>
        <v>0</v>
      </c>
      <c r="L658" s="20">
        <f t="shared" ref="L658:O658" si="551">L670+L682+L694</f>
        <v>0</v>
      </c>
      <c r="M658" s="20">
        <f t="shared" si="551"/>
        <v>0</v>
      </c>
      <c r="N658" s="20">
        <f t="shared" si="551"/>
        <v>0</v>
      </c>
      <c r="O658" s="20">
        <f t="shared" si="551"/>
        <v>0</v>
      </c>
      <c r="P658" s="5" t="s">
        <v>159</v>
      </c>
      <c r="Q658" s="5" t="s">
        <v>167</v>
      </c>
      <c r="R658" s="33">
        <f t="shared" si="523"/>
        <v>0</v>
      </c>
      <c r="S658" s="36">
        <f t="shared" si="534"/>
        <v>0</v>
      </c>
    </row>
    <row r="659" spans="1:19" ht="19.5" thickTop="1" thickBot="1" x14ac:dyDescent="0.3">
      <c r="A659" s="3" t="str">
        <f t="shared" si="533"/>
        <v>a</v>
      </c>
      <c r="B659" s="1" t="s">
        <v>1</v>
      </c>
      <c r="C659" s="7" t="s">
        <v>8</v>
      </c>
      <c r="D659" s="15">
        <f t="shared" si="543"/>
        <v>12460000</v>
      </c>
      <c r="E659" s="15">
        <f t="shared" si="543"/>
        <v>0</v>
      </c>
      <c r="F659" s="20">
        <f t="shared" si="520"/>
        <v>12460000</v>
      </c>
      <c r="G659" s="20">
        <f t="shared" ref="G659:J659" si="552">G671+G683+G695</f>
        <v>2613000</v>
      </c>
      <c r="H659" s="20">
        <f t="shared" si="552"/>
        <v>2798500</v>
      </c>
      <c r="I659" s="20">
        <f t="shared" si="552"/>
        <v>3734500</v>
      </c>
      <c r="J659" s="20">
        <f t="shared" si="552"/>
        <v>3314000</v>
      </c>
      <c r="K659" s="20">
        <f t="shared" si="482"/>
        <v>0</v>
      </c>
      <c r="L659" s="20">
        <f t="shared" ref="L659:O659" si="553">L671+L683+L695</f>
        <v>0</v>
      </c>
      <c r="M659" s="20">
        <f t="shared" si="553"/>
        <v>0</v>
      </c>
      <c r="N659" s="20">
        <f t="shared" si="553"/>
        <v>0</v>
      </c>
      <c r="O659" s="20">
        <f t="shared" si="553"/>
        <v>0</v>
      </c>
      <c r="P659" s="5" t="s">
        <v>159</v>
      </c>
      <c r="Q659" s="5" t="s">
        <v>167</v>
      </c>
      <c r="R659" s="33">
        <f t="shared" si="523"/>
        <v>0</v>
      </c>
      <c r="S659" s="36">
        <f t="shared" si="534"/>
        <v>0</v>
      </c>
    </row>
    <row r="660" spans="1:19" ht="19.5" hidden="1" thickTop="1" thickBot="1" x14ac:dyDescent="0.3">
      <c r="A660" s="3" t="str">
        <f t="shared" si="533"/>
        <v>b</v>
      </c>
      <c r="B660" s="1" t="s">
        <v>1</v>
      </c>
      <c r="C660" s="7" t="s">
        <v>9</v>
      </c>
      <c r="D660" s="15">
        <f t="shared" si="543"/>
        <v>0</v>
      </c>
      <c r="E660" s="15">
        <f t="shared" si="543"/>
        <v>0</v>
      </c>
      <c r="F660" s="20">
        <f t="shared" si="520"/>
        <v>0</v>
      </c>
      <c r="G660" s="20">
        <f t="shared" ref="G660:J660" si="554">G672+G684+G696</f>
        <v>0</v>
      </c>
      <c r="H660" s="20">
        <f t="shared" si="554"/>
        <v>0</v>
      </c>
      <c r="I660" s="20">
        <f t="shared" si="554"/>
        <v>0</v>
      </c>
      <c r="J660" s="20">
        <f t="shared" si="554"/>
        <v>0</v>
      </c>
      <c r="K660" s="20">
        <f t="shared" si="482"/>
        <v>0</v>
      </c>
      <c r="L660" s="20">
        <f t="shared" ref="L660:O660" si="555">L672+L684+L696</f>
        <v>0</v>
      </c>
      <c r="M660" s="20">
        <f t="shared" si="555"/>
        <v>0</v>
      </c>
      <c r="N660" s="20">
        <f t="shared" si="555"/>
        <v>0</v>
      </c>
      <c r="O660" s="20">
        <f t="shared" si="555"/>
        <v>0</v>
      </c>
      <c r="P660" s="5" t="s">
        <v>159</v>
      </c>
      <c r="Q660" s="5" t="s">
        <v>167</v>
      </c>
      <c r="R660" s="33">
        <f t="shared" si="523"/>
        <v>0</v>
      </c>
      <c r="S660" s="36">
        <f t="shared" si="534"/>
        <v>0</v>
      </c>
    </row>
    <row r="661" spans="1:19" ht="19.5" hidden="1" thickTop="1" thickBot="1" x14ac:dyDescent="0.3">
      <c r="A661" s="3" t="str">
        <f t="shared" si="533"/>
        <v>b</v>
      </c>
      <c r="B661" s="1" t="s">
        <v>1</v>
      </c>
      <c r="C661" s="7" t="s">
        <v>10</v>
      </c>
      <c r="D661" s="15">
        <f t="shared" si="543"/>
        <v>0</v>
      </c>
      <c r="E661" s="15">
        <f t="shared" si="543"/>
        <v>0</v>
      </c>
      <c r="F661" s="20">
        <f t="shared" si="520"/>
        <v>0</v>
      </c>
      <c r="G661" s="20">
        <f t="shared" ref="G661:J661" si="556">G673+G685+G697</f>
        <v>0</v>
      </c>
      <c r="H661" s="20">
        <f t="shared" si="556"/>
        <v>0</v>
      </c>
      <c r="I661" s="20">
        <f t="shared" si="556"/>
        <v>0</v>
      </c>
      <c r="J661" s="20">
        <f t="shared" si="556"/>
        <v>0</v>
      </c>
      <c r="K661" s="20">
        <f t="shared" si="482"/>
        <v>0</v>
      </c>
      <c r="L661" s="20">
        <f t="shared" ref="L661:O661" si="557">L673+L685+L697</f>
        <v>0</v>
      </c>
      <c r="M661" s="20">
        <f t="shared" si="557"/>
        <v>0</v>
      </c>
      <c r="N661" s="20">
        <f t="shared" si="557"/>
        <v>0</v>
      </c>
      <c r="O661" s="20">
        <f t="shared" si="557"/>
        <v>0</v>
      </c>
      <c r="P661" s="5" t="s">
        <v>159</v>
      </c>
      <c r="Q661" s="5" t="s">
        <v>167</v>
      </c>
      <c r="R661" s="33">
        <f t="shared" si="523"/>
        <v>0</v>
      </c>
      <c r="S661" s="36">
        <f t="shared" si="534"/>
        <v>0</v>
      </c>
    </row>
    <row r="662" spans="1:19" ht="19.5" hidden="1" thickTop="1" thickBot="1" x14ac:dyDescent="0.3">
      <c r="A662" s="3" t="str">
        <f t="shared" si="533"/>
        <v>b</v>
      </c>
      <c r="B662" s="1" t="s">
        <v>1</v>
      </c>
      <c r="C662" s="7" t="s">
        <v>11</v>
      </c>
      <c r="D662" s="15">
        <f t="shared" si="543"/>
        <v>0</v>
      </c>
      <c r="E662" s="15">
        <f t="shared" si="543"/>
        <v>0</v>
      </c>
      <c r="F662" s="20">
        <f t="shared" si="520"/>
        <v>0</v>
      </c>
      <c r="G662" s="20">
        <f t="shared" ref="G662:J662" si="558">G674+G686+G698</f>
        <v>0</v>
      </c>
      <c r="H662" s="20">
        <f t="shared" si="558"/>
        <v>0</v>
      </c>
      <c r="I662" s="20">
        <f t="shared" si="558"/>
        <v>0</v>
      </c>
      <c r="J662" s="20">
        <f t="shared" si="558"/>
        <v>0</v>
      </c>
      <c r="K662" s="20">
        <f t="shared" si="482"/>
        <v>0</v>
      </c>
      <c r="L662" s="20">
        <f t="shared" ref="L662:O662" si="559">L674+L686+L698</f>
        <v>0</v>
      </c>
      <c r="M662" s="20">
        <f t="shared" si="559"/>
        <v>0</v>
      </c>
      <c r="N662" s="20">
        <f t="shared" si="559"/>
        <v>0</v>
      </c>
      <c r="O662" s="20">
        <f t="shared" si="559"/>
        <v>0</v>
      </c>
      <c r="P662" s="5" t="s">
        <v>159</v>
      </c>
      <c r="Q662" s="5" t="s">
        <v>167</v>
      </c>
      <c r="R662" s="33">
        <f t="shared" si="523"/>
        <v>0</v>
      </c>
      <c r="S662" s="36">
        <f t="shared" si="534"/>
        <v>0</v>
      </c>
    </row>
    <row r="663" spans="1:19" ht="19.5" hidden="1" thickTop="1" thickBot="1" x14ac:dyDescent="0.3">
      <c r="A663" s="3" t="str">
        <f t="shared" si="533"/>
        <v>b</v>
      </c>
      <c r="B663" s="1" t="s">
        <v>1</v>
      </c>
      <c r="C663" s="7" t="s">
        <v>12</v>
      </c>
      <c r="D663" s="15">
        <f t="shared" si="543"/>
        <v>0</v>
      </c>
      <c r="E663" s="15">
        <f t="shared" si="543"/>
        <v>0</v>
      </c>
      <c r="F663" s="20">
        <f t="shared" si="520"/>
        <v>0</v>
      </c>
      <c r="G663" s="20">
        <f t="shared" ref="G663:J663" si="560">G675+G687+G699</f>
        <v>0</v>
      </c>
      <c r="H663" s="20">
        <f t="shared" si="560"/>
        <v>0</v>
      </c>
      <c r="I663" s="20">
        <f t="shared" si="560"/>
        <v>0</v>
      </c>
      <c r="J663" s="20">
        <f t="shared" si="560"/>
        <v>0</v>
      </c>
      <c r="K663" s="20">
        <f t="shared" si="482"/>
        <v>0</v>
      </c>
      <c r="L663" s="20">
        <f t="shared" ref="L663:O663" si="561">L675+L687+L699</f>
        <v>0</v>
      </c>
      <c r="M663" s="20">
        <f t="shared" si="561"/>
        <v>0</v>
      </c>
      <c r="N663" s="20">
        <f t="shared" si="561"/>
        <v>0</v>
      </c>
      <c r="O663" s="20">
        <f t="shared" si="561"/>
        <v>0</v>
      </c>
      <c r="P663" s="5" t="s">
        <v>159</v>
      </c>
      <c r="Q663" s="5" t="s">
        <v>167</v>
      </c>
      <c r="R663" s="33">
        <f t="shared" si="523"/>
        <v>0</v>
      </c>
      <c r="S663" s="36">
        <f t="shared" si="534"/>
        <v>0</v>
      </c>
    </row>
    <row r="664" spans="1:19" ht="37.5" customHeight="1" thickTop="1" thickBot="1" x14ac:dyDescent="0.3">
      <c r="A664" s="3" t="str">
        <f t="shared" si="533"/>
        <v>a</v>
      </c>
      <c r="B664" s="8" t="s">
        <v>102</v>
      </c>
      <c r="C664" s="9" t="s">
        <v>101</v>
      </c>
      <c r="D664" s="14">
        <f t="shared" ref="D664:E664" si="562">D665+D673+D674+D675</f>
        <v>11764000</v>
      </c>
      <c r="E664" s="14">
        <f t="shared" si="562"/>
        <v>0</v>
      </c>
      <c r="F664" s="19">
        <f t="shared" si="520"/>
        <v>11764000</v>
      </c>
      <c r="G664" s="19">
        <f t="shared" ref="G664:J664" si="563">G665+G673+G674+G675</f>
        <v>2500000</v>
      </c>
      <c r="H664" s="19">
        <f t="shared" si="563"/>
        <v>2564000</v>
      </c>
      <c r="I664" s="19">
        <f t="shared" si="563"/>
        <v>3500000</v>
      </c>
      <c r="J664" s="19">
        <f t="shared" si="563"/>
        <v>3200000</v>
      </c>
      <c r="K664" s="19">
        <f t="shared" si="482"/>
        <v>0</v>
      </c>
      <c r="L664" s="19">
        <f t="shared" ref="L664:O664" si="564">L665+L673+L674+L675</f>
        <v>0</v>
      </c>
      <c r="M664" s="19">
        <f t="shared" si="564"/>
        <v>0</v>
      </c>
      <c r="N664" s="19">
        <f t="shared" si="564"/>
        <v>0</v>
      </c>
      <c r="O664" s="19">
        <f t="shared" si="564"/>
        <v>0</v>
      </c>
      <c r="P664" s="5" t="s">
        <v>159</v>
      </c>
      <c r="Q664" s="5" t="s">
        <v>168</v>
      </c>
      <c r="R664" s="33">
        <f t="shared" si="523"/>
        <v>0</v>
      </c>
      <c r="S664" s="36">
        <f t="shared" si="534"/>
        <v>0</v>
      </c>
    </row>
    <row r="665" spans="1:19" ht="19.5" thickTop="1" thickBot="1" x14ac:dyDescent="0.3">
      <c r="A665" s="3" t="str">
        <f t="shared" si="533"/>
        <v>a</v>
      </c>
      <c r="B665" s="1" t="s">
        <v>1</v>
      </c>
      <c r="C665" s="7" t="s">
        <v>2</v>
      </c>
      <c r="D665" s="15">
        <f t="shared" ref="D665:E665" si="565">D666+D667+D668+D669+D670+D671+D672</f>
        <v>11764000</v>
      </c>
      <c r="E665" s="15">
        <f t="shared" si="565"/>
        <v>0</v>
      </c>
      <c r="F665" s="20">
        <f t="shared" si="520"/>
        <v>11764000</v>
      </c>
      <c r="G665" s="20">
        <f t="shared" ref="G665:J665" si="566">G666+G667+G668+G669+G670+G671+G672</f>
        <v>2500000</v>
      </c>
      <c r="H665" s="20">
        <f t="shared" si="566"/>
        <v>2564000</v>
      </c>
      <c r="I665" s="20">
        <f t="shared" si="566"/>
        <v>3500000</v>
      </c>
      <c r="J665" s="20">
        <f t="shared" si="566"/>
        <v>3200000</v>
      </c>
      <c r="K665" s="20">
        <f t="shared" si="482"/>
        <v>0</v>
      </c>
      <c r="L665" s="20">
        <f t="shared" ref="L665:O665" si="567">L666+L667+L668+L669+L670+L671+L672</f>
        <v>0</v>
      </c>
      <c r="M665" s="20">
        <f t="shared" si="567"/>
        <v>0</v>
      </c>
      <c r="N665" s="20">
        <f t="shared" si="567"/>
        <v>0</v>
      </c>
      <c r="O665" s="20">
        <f t="shared" si="567"/>
        <v>0</v>
      </c>
      <c r="P665" s="5" t="s">
        <v>159</v>
      </c>
      <c r="Q665" s="5" t="s">
        <v>168</v>
      </c>
      <c r="R665" s="33">
        <f t="shared" si="523"/>
        <v>0</v>
      </c>
      <c r="S665" s="36">
        <f t="shared" si="534"/>
        <v>0</v>
      </c>
    </row>
    <row r="666" spans="1:19" ht="19.5" hidden="1" thickTop="1" thickBot="1" x14ac:dyDescent="0.3">
      <c r="A666" s="3" t="str">
        <f t="shared" si="533"/>
        <v>b</v>
      </c>
      <c r="B666" s="1" t="s">
        <v>1</v>
      </c>
      <c r="C666" s="7" t="s">
        <v>3</v>
      </c>
      <c r="D666" s="16">
        <v>0</v>
      </c>
      <c r="E666" s="16">
        <v>0</v>
      </c>
      <c r="F666" s="22">
        <f t="shared" si="520"/>
        <v>0</v>
      </c>
      <c r="G666" s="22"/>
      <c r="H666" s="22"/>
      <c r="I666" s="21"/>
      <c r="J666" s="22"/>
      <c r="K666" s="22">
        <f t="shared" si="482"/>
        <v>0</v>
      </c>
      <c r="L666" s="22"/>
      <c r="M666" s="22"/>
      <c r="N666" s="21"/>
      <c r="O666" s="22"/>
      <c r="Q666" s="5" t="s">
        <v>168</v>
      </c>
      <c r="R666" s="33">
        <f t="shared" si="523"/>
        <v>0</v>
      </c>
      <c r="S666" s="36">
        <f t="shared" si="534"/>
        <v>0</v>
      </c>
    </row>
    <row r="667" spans="1:19" ht="19.5" hidden="1" thickTop="1" thickBot="1" x14ac:dyDescent="0.3">
      <c r="A667" s="3" t="str">
        <f t="shared" si="533"/>
        <v>b</v>
      </c>
      <c r="B667" s="1" t="s">
        <v>1</v>
      </c>
      <c r="C667" s="7" t="s">
        <v>4</v>
      </c>
      <c r="D667" s="16">
        <v>0</v>
      </c>
      <c r="E667" s="16">
        <v>0</v>
      </c>
      <c r="F667" s="22">
        <f t="shared" si="520"/>
        <v>0</v>
      </c>
      <c r="G667" s="22"/>
      <c r="H667" s="22"/>
      <c r="I667" s="21"/>
      <c r="J667" s="22"/>
      <c r="K667" s="22">
        <f t="shared" si="482"/>
        <v>0</v>
      </c>
      <c r="L667" s="22"/>
      <c r="M667" s="22"/>
      <c r="N667" s="21"/>
      <c r="O667" s="22"/>
      <c r="Q667" s="5" t="s">
        <v>168</v>
      </c>
      <c r="R667" s="33">
        <f t="shared" si="523"/>
        <v>0</v>
      </c>
      <c r="S667" s="36">
        <f t="shared" si="534"/>
        <v>0</v>
      </c>
    </row>
    <row r="668" spans="1:19" ht="19.5" hidden="1" thickTop="1" thickBot="1" x14ac:dyDescent="0.3">
      <c r="A668" s="3" t="str">
        <f t="shared" si="533"/>
        <v>b</v>
      </c>
      <c r="B668" s="1" t="s">
        <v>1</v>
      </c>
      <c r="C668" s="7" t="s">
        <v>5</v>
      </c>
      <c r="D668" s="16">
        <v>0</v>
      </c>
      <c r="E668" s="16">
        <v>0</v>
      </c>
      <c r="F668" s="22">
        <f t="shared" si="520"/>
        <v>0</v>
      </c>
      <c r="G668" s="22"/>
      <c r="H668" s="22"/>
      <c r="I668" s="21"/>
      <c r="J668" s="22"/>
      <c r="K668" s="22">
        <f t="shared" si="482"/>
        <v>0</v>
      </c>
      <c r="L668" s="22"/>
      <c r="M668" s="22"/>
      <c r="N668" s="21"/>
      <c r="O668" s="22"/>
      <c r="Q668" s="5" t="s">
        <v>168</v>
      </c>
      <c r="R668" s="33">
        <f t="shared" si="523"/>
        <v>0</v>
      </c>
      <c r="S668" s="36">
        <f t="shared" si="534"/>
        <v>0</v>
      </c>
    </row>
    <row r="669" spans="1:19" ht="19.5" hidden="1" thickTop="1" thickBot="1" x14ac:dyDescent="0.3">
      <c r="A669" s="3" t="str">
        <f t="shared" si="533"/>
        <v>b</v>
      </c>
      <c r="B669" s="1" t="s">
        <v>1</v>
      </c>
      <c r="C669" s="7" t="s">
        <v>6</v>
      </c>
      <c r="D669" s="16">
        <v>0</v>
      </c>
      <c r="E669" s="16">
        <v>0</v>
      </c>
      <c r="F669" s="22">
        <f t="shared" si="520"/>
        <v>0</v>
      </c>
      <c r="G669" s="22"/>
      <c r="H669" s="22"/>
      <c r="I669" s="21"/>
      <c r="J669" s="22"/>
      <c r="K669" s="22">
        <f t="shared" ref="K669:K732" si="568">L669+M669+N669+O669</f>
        <v>0</v>
      </c>
      <c r="L669" s="22"/>
      <c r="M669" s="22"/>
      <c r="N669" s="21"/>
      <c r="O669" s="22"/>
      <c r="Q669" s="5" t="s">
        <v>168</v>
      </c>
      <c r="R669" s="33">
        <f t="shared" si="523"/>
        <v>0</v>
      </c>
      <c r="S669" s="36">
        <f t="shared" si="534"/>
        <v>0</v>
      </c>
    </row>
    <row r="670" spans="1:19" ht="19.5" hidden="1" thickTop="1" thickBot="1" x14ac:dyDescent="0.3">
      <c r="A670" s="3" t="str">
        <f t="shared" si="533"/>
        <v>b</v>
      </c>
      <c r="B670" s="1" t="s">
        <v>1</v>
      </c>
      <c r="C670" s="7" t="s">
        <v>7</v>
      </c>
      <c r="D670" s="16">
        <v>0</v>
      </c>
      <c r="E670" s="16">
        <v>0</v>
      </c>
      <c r="F670" s="22">
        <f t="shared" si="520"/>
        <v>0</v>
      </c>
      <c r="G670" s="22"/>
      <c r="H670" s="22"/>
      <c r="I670" s="21"/>
      <c r="J670" s="22"/>
      <c r="K670" s="22">
        <f t="shared" si="568"/>
        <v>0</v>
      </c>
      <c r="L670" s="22"/>
      <c r="M670" s="22"/>
      <c r="N670" s="21"/>
      <c r="O670" s="22"/>
      <c r="Q670" s="5" t="s">
        <v>168</v>
      </c>
      <c r="R670" s="33">
        <f t="shared" si="523"/>
        <v>0</v>
      </c>
      <c r="S670" s="36">
        <f t="shared" si="534"/>
        <v>0</v>
      </c>
    </row>
    <row r="671" spans="1:19" ht="19.5" thickTop="1" thickBot="1" x14ac:dyDescent="0.3">
      <c r="A671" s="3" t="str">
        <f t="shared" si="533"/>
        <v>a</v>
      </c>
      <c r="B671" s="1" t="s">
        <v>1</v>
      </c>
      <c r="C671" s="7" t="s">
        <v>8</v>
      </c>
      <c r="D671" s="16">
        <v>11764000</v>
      </c>
      <c r="E671" s="16">
        <v>0</v>
      </c>
      <c r="F671" s="22">
        <f t="shared" si="520"/>
        <v>11764000</v>
      </c>
      <c r="G671" s="22">
        <v>2500000</v>
      </c>
      <c r="H671" s="22">
        <v>2564000</v>
      </c>
      <c r="I671" s="22">
        <v>3500000</v>
      </c>
      <c r="J671" s="22">
        <v>3200000</v>
      </c>
      <c r="K671" s="22">
        <f t="shared" si="568"/>
        <v>0</v>
      </c>
      <c r="L671" s="22"/>
      <c r="M671" s="22"/>
      <c r="N671" s="22"/>
      <c r="O671" s="22"/>
      <c r="Q671" s="5" t="s">
        <v>168</v>
      </c>
      <c r="R671" s="33">
        <f t="shared" si="523"/>
        <v>0</v>
      </c>
      <c r="S671" s="36">
        <f t="shared" si="534"/>
        <v>0</v>
      </c>
    </row>
    <row r="672" spans="1:19" ht="19.5" hidden="1" thickTop="1" thickBot="1" x14ac:dyDescent="0.3">
      <c r="A672" s="3" t="str">
        <f t="shared" si="533"/>
        <v>b</v>
      </c>
      <c r="B672" s="1" t="s">
        <v>1</v>
      </c>
      <c r="C672" s="7" t="s">
        <v>9</v>
      </c>
      <c r="D672" s="16">
        <v>0</v>
      </c>
      <c r="E672" s="16">
        <v>0</v>
      </c>
      <c r="F672" s="22">
        <f t="shared" si="520"/>
        <v>0</v>
      </c>
      <c r="G672" s="22"/>
      <c r="H672" s="22"/>
      <c r="I672" s="21"/>
      <c r="J672" s="22"/>
      <c r="K672" s="22">
        <f t="shared" si="568"/>
        <v>0</v>
      </c>
      <c r="L672" s="22"/>
      <c r="M672" s="22"/>
      <c r="N672" s="21"/>
      <c r="O672" s="22"/>
      <c r="Q672" s="5" t="s">
        <v>168</v>
      </c>
      <c r="R672" s="33">
        <f t="shared" si="523"/>
        <v>0</v>
      </c>
      <c r="S672" s="36">
        <f t="shared" si="534"/>
        <v>0</v>
      </c>
    </row>
    <row r="673" spans="1:19" ht="19.5" hidden="1" thickTop="1" thickBot="1" x14ac:dyDescent="0.3">
      <c r="A673" s="3" t="str">
        <f t="shared" si="533"/>
        <v>b</v>
      </c>
      <c r="B673" s="1" t="s">
        <v>1</v>
      </c>
      <c r="C673" s="7" t="s">
        <v>10</v>
      </c>
      <c r="D673" s="16">
        <v>0</v>
      </c>
      <c r="E673" s="16">
        <v>0</v>
      </c>
      <c r="F673" s="22">
        <f t="shared" si="520"/>
        <v>0</v>
      </c>
      <c r="G673" s="22"/>
      <c r="H673" s="22"/>
      <c r="I673" s="21"/>
      <c r="J673" s="22"/>
      <c r="K673" s="22">
        <f t="shared" si="568"/>
        <v>0</v>
      </c>
      <c r="L673" s="22"/>
      <c r="M673" s="22"/>
      <c r="N673" s="21"/>
      <c r="O673" s="22"/>
      <c r="Q673" s="5" t="s">
        <v>168</v>
      </c>
      <c r="R673" s="33">
        <f t="shared" si="523"/>
        <v>0</v>
      </c>
      <c r="S673" s="36">
        <f t="shared" si="534"/>
        <v>0</v>
      </c>
    </row>
    <row r="674" spans="1:19" ht="19.5" hidden="1" thickTop="1" thickBot="1" x14ac:dyDescent="0.3">
      <c r="A674" s="3" t="str">
        <f t="shared" si="533"/>
        <v>b</v>
      </c>
      <c r="B674" s="1" t="s">
        <v>1</v>
      </c>
      <c r="C674" s="7" t="s">
        <v>11</v>
      </c>
      <c r="D674" s="16">
        <v>0</v>
      </c>
      <c r="E674" s="16">
        <v>0</v>
      </c>
      <c r="F674" s="22">
        <f t="shared" si="520"/>
        <v>0</v>
      </c>
      <c r="G674" s="22"/>
      <c r="H674" s="22"/>
      <c r="I674" s="21"/>
      <c r="J674" s="22"/>
      <c r="K674" s="22">
        <f t="shared" si="568"/>
        <v>0</v>
      </c>
      <c r="L674" s="22"/>
      <c r="M674" s="22"/>
      <c r="N674" s="21"/>
      <c r="O674" s="22"/>
      <c r="Q674" s="5" t="s">
        <v>168</v>
      </c>
      <c r="R674" s="33">
        <f t="shared" si="523"/>
        <v>0</v>
      </c>
      <c r="S674" s="36">
        <f t="shared" si="534"/>
        <v>0</v>
      </c>
    </row>
    <row r="675" spans="1:19" ht="19.5" hidden="1" thickTop="1" thickBot="1" x14ac:dyDescent="0.3">
      <c r="A675" s="3" t="str">
        <f t="shared" si="533"/>
        <v>b</v>
      </c>
      <c r="B675" s="1" t="s">
        <v>1</v>
      </c>
      <c r="C675" s="7" t="s">
        <v>12</v>
      </c>
      <c r="D675" s="16">
        <v>0</v>
      </c>
      <c r="E675" s="16">
        <v>0</v>
      </c>
      <c r="F675" s="22">
        <f t="shared" si="520"/>
        <v>0</v>
      </c>
      <c r="G675" s="22"/>
      <c r="H675" s="22"/>
      <c r="I675" s="21"/>
      <c r="J675" s="22"/>
      <c r="K675" s="22">
        <f t="shared" si="568"/>
        <v>0</v>
      </c>
      <c r="L675" s="22"/>
      <c r="M675" s="22"/>
      <c r="N675" s="21"/>
      <c r="O675" s="22"/>
      <c r="Q675" s="5" t="s">
        <v>168</v>
      </c>
      <c r="R675" s="33">
        <f t="shared" si="523"/>
        <v>0</v>
      </c>
      <c r="S675" s="36">
        <f t="shared" si="534"/>
        <v>0</v>
      </c>
    </row>
    <row r="676" spans="1:19" ht="91.5" thickTop="1" thickBot="1" x14ac:dyDescent="0.3">
      <c r="A676" s="3" t="str">
        <f t="shared" si="533"/>
        <v>a</v>
      </c>
      <c r="B676" s="8" t="s">
        <v>103</v>
      </c>
      <c r="C676" s="2" t="s">
        <v>231</v>
      </c>
      <c r="D676" s="14">
        <f t="shared" ref="D676:E676" si="569">D677+D685+D686+D687</f>
        <v>1240000</v>
      </c>
      <c r="E676" s="14">
        <f t="shared" si="569"/>
        <v>0</v>
      </c>
      <c r="F676" s="19">
        <f t="shared" si="520"/>
        <v>1240000</v>
      </c>
      <c r="G676" s="19">
        <f t="shared" ref="G676:J676" si="570">G677+G685+G686+G687</f>
        <v>260000</v>
      </c>
      <c r="H676" s="19">
        <f t="shared" si="570"/>
        <v>260000</v>
      </c>
      <c r="I676" s="19">
        <f t="shared" si="570"/>
        <v>460000</v>
      </c>
      <c r="J676" s="19">
        <f t="shared" si="570"/>
        <v>260000</v>
      </c>
      <c r="K676" s="19">
        <f t="shared" si="568"/>
        <v>0</v>
      </c>
      <c r="L676" s="19">
        <f t="shared" ref="L676:O676" si="571">L677+L685+L686+L687</f>
        <v>0</v>
      </c>
      <c r="M676" s="19">
        <f t="shared" si="571"/>
        <v>0</v>
      </c>
      <c r="N676" s="19">
        <f t="shared" si="571"/>
        <v>0</v>
      </c>
      <c r="O676" s="19">
        <f t="shared" si="571"/>
        <v>0</v>
      </c>
      <c r="P676" s="5" t="s">
        <v>159</v>
      </c>
      <c r="Q676" s="5" t="s">
        <v>161</v>
      </c>
      <c r="R676" s="33">
        <f t="shared" si="523"/>
        <v>0</v>
      </c>
      <c r="S676" s="36">
        <f t="shared" si="534"/>
        <v>0</v>
      </c>
    </row>
    <row r="677" spans="1:19" ht="19.5" thickTop="1" thickBot="1" x14ac:dyDescent="0.3">
      <c r="A677" s="3" t="str">
        <f t="shared" si="533"/>
        <v>a</v>
      </c>
      <c r="B677" s="1" t="s">
        <v>1</v>
      </c>
      <c r="C677" s="7" t="s">
        <v>2</v>
      </c>
      <c r="D677" s="15">
        <f t="shared" ref="D677:E677" si="572">D678+D679+D680+D681+D682+D683+D684</f>
        <v>1240000</v>
      </c>
      <c r="E677" s="15">
        <f t="shared" si="572"/>
        <v>0</v>
      </c>
      <c r="F677" s="20">
        <f t="shared" si="520"/>
        <v>1240000</v>
      </c>
      <c r="G677" s="20">
        <f t="shared" ref="G677:J677" si="573">G678+G679+G680+G681+G682+G683+G684</f>
        <v>260000</v>
      </c>
      <c r="H677" s="20">
        <f t="shared" si="573"/>
        <v>260000</v>
      </c>
      <c r="I677" s="20">
        <f t="shared" si="573"/>
        <v>460000</v>
      </c>
      <c r="J677" s="20">
        <f t="shared" si="573"/>
        <v>260000</v>
      </c>
      <c r="K677" s="20">
        <f t="shared" si="568"/>
        <v>0</v>
      </c>
      <c r="L677" s="20">
        <f t="shared" ref="L677:O677" si="574">L678+L679+L680+L681+L682+L683+L684</f>
        <v>0</v>
      </c>
      <c r="M677" s="20">
        <f t="shared" si="574"/>
        <v>0</v>
      </c>
      <c r="N677" s="20">
        <f t="shared" si="574"/>
        <v>0</v>
      </c>
      <c r="O677" s="20">
        <f t="shared" si="574"/>
        <v>0</v>
      </c>
      <c r="P677" s="5" t="s">
        <v>159</v>
      </c>
      <c r="Q677" s="5" t="s">
        <v>161</v>
      </c>
      <c r="R677" s="33">
        <f t="shared" si="523"/>
        <v>0</v>
      </c>
      <c r="S677" s="36">
        <f t="shared" si="534"/>
        <v>0</v>
      </c>
    </row>
    <row r="678" spans="1:19" ht="19.5" hidden="1" thickTop="1" thickBot="1" x14ac:dyDescent="0.3">
      <c r="A678" s="3" t="str">
        <f t="shared" si="533"/>
        <v>b</v>
      </c>
      <c r="B678" s="1" t="s">
        <v>1</v>
      </c>
      <c r="C678" s="7" t="s">
        <v>3</v>
      </c>
      <c r="D678" s="16">
        <v>0</v>
      </c>
      <c r="E678" s="16">
        <v>0</v>
      </c>
      <c r="F678" s="22">
        <f t="shared" si="520"/>
        <v>0</v>
      </c>
      <c r="G678" s="22"/>
      <c r="H678" s="22"/>
      <c r="I678" s="21"/>
      <c r="J678" s="22"/>
      <c r="K678" s="22">
        <f t="shared" si="568"/>
        <v>0</v>
      </c>
      <c r="L678" s="22"/>
      <c r="M678" s="22"/>
      <c r="N678" s="21"/>
      <c r="O678" s="22"/>
      <c r="Q678" s="5" t="s">
        <v>161</v>
      </c>
      <c r="R678" s="33">
        <f t="shared" si="523"/>
        <v>0</v>
      </c>
      <c r="S678" s="36">
        <f t="shared" si="534"/>
        <v>0</v>
      </c>
    </row>
    <row r="679" spans="1:19" ht="19.5" thickTop="1" thickBot="1" x14ac:dyDescent="0.3">
      <c r="A679" s="3" t="str">
        <f t="shared" si="533"/>
        <v>a</v>
      </c>
      <c r="B679" s="1" t="s">
        <v>1</v>
      </c>
      <c r="C679" s="7" t="s">
        <v>4</v>
      </c>
      <c r="D679" s="16">
        <v>1240000</v>
      </c>
      <c r="E679" s="16">
        <v>0</v>
      </c>
      <c r="F679" s="22">
        <f t="shared" si="520"/>
        <v>1240000</v>
      </c>
      <c r="G679" s="22">
        <v>260000</v>
      </c>
      <c r="H679" s="22">
        <v>260000</v>
      </c>
      <c r="I679" s="21">
        <v>460000</v>
      </c>
      <c r="J679" s="22">
        <v>260000</v>
      </c>
      <c r="K679" s="22">
        <f t="shared" si="568"/>
        <v>0</v>
      </c>
      <c r="L679" s="22"/>
      <c r="M679" s="22"/>
      <c r="N679" s="21"/>
      <c r="O679" s="22"/>
      <c r="Q679" s="5" t="s">
        <v>161</v>
      </c>
      <c r="R679" s="33">
        <f t="shared" si="523"/>
        <v>0</v>
      </c>
      <c r="S679" s="36">
        <f t="shared" si="534"/>
        <v>0</v>
      </c>
    </row>
    <row r="680" spans="1:19" ht="19.5" hidden="1" thickTop="1" thickBot="1" x14ac:dyDescent="0.3">
      <c r="A680" s="3" t="str">
        <f t="shared" si="533"/>
        <v>b</v>
      </c>
      <c r="B680" s="1" t="s">
        <v>1</v>
      </c>
      <c r="C680" s="7" t="s">
        <v>5</v>
      </c>
      <c r="D680" s="16">
        <v>0</v>
      </c>
      <c r="E680" s="16">
        <v>0</v>
      </c>
      <c r="F680" s="22">
        <f t="shared" si="520"/>
        <v>0</v>
      </c>
      <c r="G680" s="22"/>
      <c r="H680" s="22"/>
      <c r="I680" s="21"/>
      <c r="J680" s="22"/>
      <c r="K680" s="22">
        <f t="shared" si="568"/>
        <v>0</v>
      </c>
      <c r="L680" s="22"/>
      <c r="M680" s="22"/>
      <c r="N680" s="21"/>
      <c r="O680" s="22"/>
      <c r="Q680" s="5" t="s">
        <v>161</v>
      </c>
      <c r="R680" s="33">
        <f t="shared" si="523"/>
        <v>0</v>
      </c>
      <c r="S680" s="36">
        <f t="shared" si="534"/>
        <v>0</v>
      </c>
    </row>
    <row r="681" spans="1:19" ht="19.5" hidden="1" thickTop="1" thickBot="1" x14ac:dyDescent="0.3">
      <c r="A681" s="3" t="str">
        <f t="shared" si="533"/>
        <v>b</v>
      </c>
      <c r="B681" s="1" t="s">
        <v>1</v>
      </c>
      <c r="C681" s="7" t="s">
        <v>6</v>
      </c>
      <c r="D681" s="16">
        <v>0</v>
      </c>
      <c r="E681" s="16">
        <v>0</v>
      </c>
      <c r="F681" s="22">
        <f t="shared" si="520"/>
        <v>0</v>
      </c>
      <c r="G681" s="22"/>
      <c r="H681" s="22"/>
      <c r="I681" s="21"/>
      <c r="J681" s="22"/>
      <c r="K681" s="22">
        <f t="shared" si="568"/>
        <v>0</v>
      </c>
      <c r="L681" s="22"/>
      <c r="M681" s="22"/>
      <c r="N681" s="21"/>
      <c r="O681" s="22"/>
      <c r="Q681" s="5" t="s">
        <v>161</v>
      </c>
      <c r="R681" s="33">
        <f t="shared" si="523"/>
        <v>0</v>
      </c>
      <c r="S681" s="36">
        <f t="shared" si="534"/>
        <v>0</v>
      </c>
    </row>
    <row r="682" spans="1:19" ht="19.5" hidden="1" thickTop="1" thickBot="1" x14ac:dyDescent="0.3">
      <c r="A682" s="3" t="str">
        <f t="shared" si="533"/>
        <v>b</v>
      </c>
      <c r="B682" s="1" t="s">
        <v>1</v>
      </c>
      <c r="C682" s="7" t="s">
        <v>7</v>
      </c>
      <c r="D682" s="16">
        <v>0</v>
      </c>
      <c r="E682" s="16">
        <v>0</v>
      </c>
      <c r="F682" s="22">
        <f t="shared" si="520"/>
        <v>0</v>
      </c>
      <c r="G682" s="22"/>
      <c r="H682" s="22"/>
      <c r="I682" s="21"/>
      <c r="J682" s="22"/>
      <c r="K682" s="22">
        <f t="shared" si="568"/>
        <v>0</v>
      </c>
      <c r="L682" s="22"/>
      <c r="M682" s="22"/>
      <c r="N682" s="21"/>
      <c r="O682" s="22"/>
      <c r="Q682" s="5" t="s">
        <v>161</v>
      </c>
      <c r="R682" s="33">
        <f t="shared" si="523"/>
        <v>0</v>
      </c>
      <c r="S682" s="36">
        <f t="shared" si="534"/>
        <v>0</v>
      </c>
    </row>
    <row r="683" spans="1:19" ht="19.5" hidden="1" thickTop="1" thickBot="1" x14ac:dyDescent="0.3">
      <c r="A683" s="3" t="str">
        <f t="shared" si="533"/>
        <v>b</v>
      </c>
      <c r="B683" s="1" t="s">
        <v>1</v>
      </c>
      <c r="C683" s="7" t="s">
        <v>8</v>
      </c>
      <c r="D683" s="16">
        <v>0</v>
      </c>
      <c r="E683" s="16">
        <v>0</v>
      </c>
      <c r="F683" s="22">
        <f t="shared" si="520"/>
        <v>0</v>
      </c>
      <c r="G683" s="22"/>
      <c r="H683" s="22"/>
      <c r="I683" s="21"/>
      <c r="J683" s="22"/>
      <c r="K683" s="22">
        <f t="shared" si="568"/>
        <v>0</v>
      </c>
      <c r="L683" s="22"/>
      <c r="M683" s="22"/>
      <c r="N683" s="21"/>
      <c r="O683" s="22"/>
      <c r="Q683" s="5" t="s">
        <v>161</v>
      </c>
      <c r="R683" s="33">
        <f t="shared" si="523"/>
        <v>0</v>
      </c>
      <c r="S683" s="36">
        <f t="shared" si="534"/>
        <v>0</v>
      </c>
    </row>
    <row r="684" spans="1:19" ht="19.5" hidden="1" thickTop="1" thickBot="1" x14ac:dyDescent="0.3">
      <c r="A684" s="3" t="str">
        <f t="shared" si="533"/>
        <v>b</v>
      </c>
      <c r="B684" s="1" t="s">
        <v>1</v>
      </c>
      <c r="C684" s="7" t="s">
        <v>9</v>
      </c>
      <c r="D684" s="16">
        <v>0</v>
      </c>
      <c r="E684" s="16">
        <v>0</v>
      </c>
      <c r="F684" s="22">
        <f t="shared" si="520"/>
        <v>0</v>
      </c>
      <c r="G684" s="22"/>
      <c r="H684" s="22"/>
      <c r="I684" s="21"/>
      <c r="J684" s="22"/>
      <c r="K684" s="22">
        <f t="shared" si="568"/>
        <v>0</v>
      </c>
      <c r="L684" s="22"/>
      <c r="M684" s="22"/>
      <c r="N684" s="21"/>
      <c r="O684" s="22"/>
      <c r="Q684" s="5" t="s">
        <v>161</v>
      </c>
      <c r="R684" s="33">
        <f t="shared" si="523"/>
        <v>0</v>
      </c>
      <c r="S684" s="36">
        <f t="shared" si="534"/>
        <v>0</v>
      </c>
    </row>
    <row r="685" spans="1:19" ht="19.5" hidden="1" thickTop="1" thickBot="1" x14ac:dyDescent="0.3">
      <c r="A685" s="3" t="str">
        <f t="shared" si="533"/>
        <v>b</v>
      </c>
      <c r="B685" s="1" t="s">
        <v>1</v>
      </c>
      <c r="C685" s="7" t="s">
        <v>10</v>
      </c>
      <c r="D685" s="16">
        <v>0</v>
      </c>
      <c r="E685" s="16">
        <v>0</v>
      </c>
      <c r="F685" s="22">
        <f t="shared" si="520"/>
        <v>0</v>
      </c>
      <c r="G685" s="22"/>
      <c r="H685" s="22"/>
      <c r="I685" s="21"/>
      <c r="J685" s="22"/>
      <c r="K685" s="22">
        <f t="shared" si="568"/>
        <v>0</v>
      </c>
      <c r="L685" s="22"/>
      <c r="M685" s="22"/>
      <c r="N685" s="21"/>
      <c r="O685" s="22"/>
      <c r="Q685" s="5" t="s">
        <v>161</v>
      </c>
      <c r="R685" s="33">
        <f t="shared" si="523"/>
        <v>0</v>
      </c>
      <c r="S685" s="36">
        <f t="shared" si="534"/>
        <v>0</v>
      </c>
    </row>
    <row r="686" spans="1:19" ht="19.5" hidden="1" thickTop="1" thickBot="1" x14ac:dyDescent="0.3">
      <c r="A686" s="3" t="str">
        <f t="shared" si="533"/>
        <v>b</v>
      </c>
      <c r="B686" s="1" t="s">
        <v>1</v>
      </c>
      <c r="C686" s="7" t="s">
        <v>11</v>
      </c>
      <c r="D686" s="16">
        <v>0</v>
      </c>
      <c r="E686" s="16">
        <v>0</v>
      </c>
      <c r="F686" s="22">
        <f t="shared" si="520"/>
        <v>0</v>
      </c>
      <c r="G686" s="22"/>
      <c r="H686" s="22"/>
      <c r="I686" s="21"/>
      <c r="J686" s="22"/>
      <c r="K686" s="22">
        <f t="shared" si="568"/>
        <v>0</v>
      </c>
      <c r="L686" s="22"/>
      <c r="M686" s="22"/>
      <c r="N686" s="21"/>
      <c r="O686" s="22"/>
      <c r="Q686" s="5" t="s">
        <v>161</v>
      </c>
      <c r="R686" s="33">
        <f t="shared" si="523"/>
        <v>0</v>
      </c>
      <c r="S686" s="36">
        <f t="shared" si="534"/>
        <v>0</v>
      </c>
    </row>
    <row r="687" spans="1:19" ht="19.5" hidden="1" thickTop="1" thickBot="1" x14ac:dyDescent="0.3">
      <c r="A687" s="3" t="str">
        <f t="shared" si="533"/>
        <v>b</v>
      </c>
      <c r="B687" s="1" t="s">
        <v>1</v>
      </c>
      <c r="C687" s="7" t="s">
        <v>12</v>
      </c>
      <c r="D687" s="16">
        <v>0</v>
      </c>
      <c r="E687" s="16">
        <v>0</v>
      </c>
      <c r="F687" s="22">
        <f t="shared" si="520"/>
        <v>0</v>
      </c>
      <c r="G687" s="22"/>
      <c r="H687" s="22"/>
      <c r="I687" s="21"/>
      <c r="J687" s="22"/>
      <c r="K687" s="22">
        <f t="shared" si="568"/>
        <v>0</v>
      </c>
      <c r="L687" s="22"/>
      <c r="M687" s="22"/>
      <c r="N687" s="21"/>
      <c r="O687" s="22"/>
      <c r="Q687" s="5" t="s">
        <v>161</v>
      </c>
      <c r="R687" s="33">
        <f t="shared" si="523"/>
        <v>0</v>
      </c>
      <c r="S687" s="36">
        <f t="shared" si="534"/>
        <v>0</v>
      </c>
    </row>
    <row r="688" spans="1:19" ht="60.75" customHeight="1" thickTop="1" thickBot="1" x14ac:dyDescent="0.3">
      <c r="A688" s="3" t="str">
        <f t="shared" si="533"/>
        <v>a</v>
      </c>
      <c r="B688" s="8" t="s">
        <v>104</v>
      </c>
      <c r="C688" s="9" t="s">
        <v>105</v>
      </c>
      <c r="D688" s="14">
        <f>D689+D697+D698+D699</f>
        <v>996000</v>
      </c>
      <c r="E688" s="14">
        <f>E689+E697+E698+E699</f>
        <v>0</v>
      </c>
      <c r="F688" s="19">
        <f t="shared" si="520"/>
        <v>996000</v>
      </c>
      <c r="G688" s="19">
        <f t="shared" ref="G688:J688" si="575">G689+G697+G698+G699</f>
        <v>113000</v>
      </c>
      <c r="H688" s="19">
        <f t="shared" si="575"/>
        <v>374500</v>
      </c>
      <c r="I688" s="19">
        <f t="shared" si="575"/>
        <v>394500</v>
      </c>
      <c r="J688" s="19">
        <f t="shared" si="575"/>
        <v>114000</v>
      </c>
      <c r="K688" s="19">
        <f t="shared" si="568"/>
        <v>0</v>
      </c>
      <c r="L688" s="19">
        <f t="shared" ref="L688:O688" si="576">L689+L697+L698+L699</f>
        <v>0</v>
      </c>
      <c r="M688" s="19">
        <f t="shared" si="576"/>
        <v>0</v>
      </c>
      <c r="N688" s="19">
        <f t="shared" si="576"/>
        <v>0</v>
      </c>
      <c r="O688" s="19">
        <f t="shared" si="576"/>
        <v>0</v>
      </c>
      <c r="P688" s="5" t="s">
        <v>159</v>
      </c>
      <c r="Q688" s="5" t="s">
        <v>161</v>
      </c>
      <c r="R688" s="33">
        <f t="shared" si="523"/>
        <v>0</v>
      </c>
      <c r="S688" s="36">
        <f t="shared" si="534"/>
        <v>0</v>
      </c>
    </row>
    <row r="689" spans="1:19" ht="19.5" thickTop="1" thickBot="1" x14ac:dyDescent="0.3">
      <c r="A689" s="3" t="str">
        <f t="shared" si="533"/>
        <v>a</v>
      </c>
      <c r="B689" s="1" t="s">
        <v>1</v>
      </c>
      <c r="C689" s="7" t="s">
        <v>2</v>
      </c>
      <c r="D689" s="15">
        <f>D690+D691+D692+D693+D694+D695+D696</f>
        <v>996000</v>
      </c>
      <c r="E689" s="15">
        <f>E690+E691+E692+E693+E694+E695+E696</f>
        <v>0</v>
      </c>
      <c r="F689" s="20">
        <f t="shared" si="520"/>
        <v>996000</v>
      </c>
      <c r="G689" s="20">
        <f t="shared" ref="G689:J689" si="577">G690+G691+G692+G693+G694+G695+G696</f>
        <v>113000</v>
      </c>
      <c r="H689" s="20">
        <f t="shared" si="577"/>
        <v>374500</v>
      </c>
      <c r="I689" s="20">
        <f t="shared" si="577"/>
        <v>394500</v>
      </c>
      <c r="J689" s="20">
        <f t="shared" si="577"/>
        <v>114000</v>
      </c>
      <c r="K689" s="20">
        <f t="shared" si="568"/>
        <v>0</v>
      </c>
      <c r="L689" s="20">
        <f t="shared" ref="L689:O689" si="578">L690+L691+L692+L693+L694+L695+L696</f>
        <v>0</v>
      </c>
      <c r="M689" s="20">
        <f t="shared" si="578"/>
        <v>0</v>
      </c>
      <c r="N689" s="20">
        <f t="shared" si="578"/>
        <v>0</v>
      </c>
      <c r="O689" s="20">
        <f t="shared" si="578"/>
        <v>0</v>
      </c>
      <c r="P689" s="5" t="s">
        <v>159</v>
      </c>
      <c r="Q689" s="5" t="s">
        <v>161</v>
      </c>
      <c r="R689" s="33">
        <f t="shared" si="523"/>
        <v>0</v>
      </c>
      <c r="S689" s="36">
        <f t="shared" si="534"/>
        <v>0</v>
      </c>
    </row>
    <row r="690" spans="1:19" ht="19.5" hidden="1" thickTop="1" thickBot="1" x14ac:dyDescent="0.3">
      <c r="A690" s="3" t="str">
        <f t="shared" si="533"/>
        <v>b</v>
      </c>
      <c r="B690" s="1" t="s">
        <v>1</v>
      </c>
      <c r="C690" s="7" t="s">
        <v>3</v>
      </c>
      <c r="D690" s="16">
        <v>0</v>
      </c>
      <c r="E690" s="16">
        <v>0</v>
      </c>
      <c r="F690" s="22">
        <f t="shared" si="520"/>
        <v>0</v>
      </c>
      <c r="G690" s="22"/>
      <c r="H690" s="22"/>
      <c r="I690" s="21"/>
      <c r="J690" s="22"/>
      <c r="K690" s="22">
        <f t="shared" si="568"/>
        <v>0</v>
      </c>
      <c r="L690" s="22"/>
      <c r="M690" s="22"/>
      <c r="N690" s="21"/>
      <c r="O690" s="22"/>
      <c r="Q690" s="5" t="s">
        <v>161</v>
      </c>
      <c r="R690" s="33">
        <f t="shared" si="523"/>
        <v>0</v>
      </c>
      <c r="S690" s="36">
        <f t="shared" si="534"/>
        <v>0</v>
      </c>
    </row>
    <row r="691" spans="1:19" ht="19.5" thickTop="1" thickBot="1" x14ac:dyDescent="0.3">
      <c r="A691" s="3" t="str">
        <f t="shared" si="533"/>
        <v>a</v>
      </c>
      <c r="B691" s="1" t="s">
        <v>1</v>
      </c>
      <c r="C691" s="7" t="s">
        <v>4</v>
      </c>
      <c r="D691" s="16">
        <v>300000</v>
      </c>
      <c r="E691" s="16">
        <v>0</v>
      </c>
      <c r="F691" s="22">
        <f t="shared" si="520"/>
        <v>300000</v>
      </c>
      <c r="G691" s="22"/>
      <c r="H691" s="22">
        <v>140000</v>
      </c>
      <c r="I691" s="21">
        <v>160000</v>
      </c>
      <c r="J691" s="22"/>
      <c r="K691" s="22">
        <f t="shared" si="568"/>
        <v>0</v>
      </c>
      <c r="L691" s="22"/>
      <c r="M691" s="22"/>
      <c r="N691" s="21"/>
      <c r="O691" s="22"/>
      <c r="Q691" s="5" t="s">
        <v>161</v>
      </c>
      <c r="R691" s="33">
        <f t="shared" si="523"/>
        <v>0</v>
      </c>
      <c r="S691" s="36">
        <f t="shared" si="534"/>
        <v>0</v>
      </c>
    </row>
    <row r="692" spans="1:19" ht="19.5" hidden="1" thickTop="1" thickBot="1" x14ac:dyDescent="0.3">
      <c r="A692" s="3" t="str">
        <f t="shared" si="533"/>
        <v>b</v>
      </c>
      <c r="B692" s="1" t="s">
        <v>1</v>
      </c>
      <c r="C692" s="7" t="s">
        <v>5</v>
      </c>
      <c r="D692" s="16">
        <v>0</v>
      </c>
      <c r="E692" s="16">
        <v>0</v>
      </c>
      <c r="F692" s="22">
        <f t="shared" ref="F692:F755" si="579">G692+H692+I692+J692</f>
        <v>0</v>
      </c>
      <c r="G692" s="22"/>
      <c r="H692" s="22"/>
      <c r="I692" s="21"/>
      <c r="J692" s="22"/>
      <c r="K692" s="22">
        <f t="shared" si="568"/>
        <v>0</v>
      </c>
      <c r="L692" s="22"/>
      <c r="M692" s="22"/>
      <c r="N692" s="21"/>
      <c r="O692" s="22"/>
      <c r="Q692" s="5" t="s">
        <v>161</v>
      </c>
      <c r="R692" s="33">
        <f t="shared" ref="R692:R755" si="580">D692-F692</f>
        <v>0</v>
      </c>
      <c r="S692" s="36">
        <f t="shared" si="534"/>
        <v>0</v>
      </c>
    </row>
    <row r="693" spans="1:19" ht="19.5" hidden="1" thickTop="1" thickBot="1" x14ac:dyDescent="0.3">
      <c r="A693" s="3" t="str">
        <f t="shared" si="533"/>
        <v>b</v>
      </c>
      <c r="B693" s="1" t="s">
        <v>1</v>
      </c>
      <c r="C693" s="7" t="s">
        <v>6</v>
      </c>
      <c r="D693" s="16">
        <v>0</v>
      </c>
      <c r="E693" s="16">
        <v>0</v>
      </c>
      <c r="F693" s="22">
        <f t="shared" si="579"/>
        <v>0</v>
      </c>
      <c r="G693" s="22"/>
      <c r="H693" s="22"/>
      <c r="I693" s="21"/>
      <c r="J693" s="22"/>
      <c r="K693" s="22">
        <f t="shared" si="568"/>
        <v>0</v>
      </c>
      <c r="L693" s="22"/>
      <c r="M693" s="22"/>
      <c r="N693" s="21"/>
      <c r="O693" s="22"/>
      <c r="Q693" s="5" t="s">
        <v>161</v>
      </c>
      <c r="R693" s="33">
        <f t="shared" si="580"/>
        <v>0</v>
      </c>
      <c r="S693" s="36">
        <f t="shared" si="534"/>
        <v>0</v>
      </c>
    </row>
    <row r="694" spans="1:19" ht="19.5" hidden="1" thickTop="1" thickBot="1" x14ac:dyDescent="0.3">
      <c r="A694" s="3" t="str">
        <f t="shared" si="533"/>
        <v>b</v>
      </c>
      <c r="B694" s="1" t="s">
        <v>1</v>
      </c>
      <c r="C694" s="7" t="s">
        <v>7</v>
      </c>
      <c r="D694" s="16">
        <v>0</v>
      </c>
      <c r="E694" s="16">
        <v>0</v>
      </c>
      <c r="F694" s="22">
        <f t="shared" si="579"/>
        <v>0</v>
      </c>
      <c r="G694" s="22"/>
      <c r="H694" s="22"/>
      <c r="I694" s="21"/>
      <c r="J694" s="22"/>
      <c r="K694" s="22">
        <f t="shared" si="568"/>
        <v>0</v>
      </c>
      <c r="L694" s="22"/>
      <c r="M694" s="22"/>
      <c r="N694" s="21"/>
      <c r="O694" s="22"/>
      <c r="Q694" s="5" t="s">
        <v>161</v>
      </c>
      <c r="R694" s="33">
        <f t="shared" si="580"/>
        <v>0</v>
      </c>
      <c r="S694" s="36">
        <f t="shared" si="534"/>
        <v>0</v>
      </c>
    </row>
    <row r="695" spans="1:19" ht="19.5" thickTop="1" thickBot="1" x14ac:dyDescent="0.3">
      <c r="A695" s="3" t="str">
        <f t="shared" si="533"/>
        <v>a</v>
      </c>
      <c r="B695" s="1" t="s">
        <v>1</v>
      </c>
      <c r="C695" s="7" t="s">
        <v>8</v>
      </c>
      <c r="D695" s="16">
        <v>696000</v>
      </c>
      <c r="E695" s="16">
        <v>0</v>
      </c>
      <c r="F695" s="22">
        <f t="shared" si="579"/>
        <v>696000</v>
      </c>
      <c r="G695" s="22">
        <v>113000</v>
      </c>
      <c r="H695" s="22">
        <v>234500</v>
      </c>
      <c r="I695" s="22">
        <v>234500</v>
      </c>
      <c r="J695" s="22">
        <v>114000</v>
      </c>
      <c r="K695" s="22">
        <f t="shared" si="568"/>
        <v>0</v>
      </c>
      <c r="L695" s="22"/>
      <c r="M695" s="22"/>
      <c r="N695" s="22"/>
      <c r="O695" s="22"/>
      <c r="Q695" s="5" t="s">
        <v>161</v>
      </c>
      <c r="R695" s="33">
        <f t="shared" si="580"/>
        <v>0</v>
      </c>
      <c r="S695" s="36">
        <f t="shared" si="534"/>
        <v>0</v>
      </c>
    </row>
    <row r="696" spans="1:19" ht="19.5" hidden="1" thickTop="1" thickBot="1" x14ac:dyDescent="0.3">
      <c r="A696" s="3" t="str">
        <f t="shared" si="533"/>
        <v>b</v>
      </c>
      <c r="B696" s="1" t="s">
        <v>1</v>
      </c>
      <c r="C696" s="7" t="s">
        <v>9</v>
      </c>
      <c r="D696" s="16">
        <v>0</v>
      </c>
      <c r="E696" s="16">
        <v>0</v>
      </c>
      <c r="F696" s="22">
        <f t="shared" si="579"/>
        <v>0</v>
      </c>
      <c r="G696" s="22"/>
      <c r="H696" s="22"/>
      <c r="I696" s="21"/>
      <c r="J696" s="22"/>
      <c r="K696" s="22">
        <f t="shared" si="568"/>
        <v>0</v>
      </c>
      <c r="L696" s="22"/>
      <c r="M696" s="22"/>
      <c r="N696" s="21"/>
      <c r="O696" s="22"/>
      <c r="Q696" s="5" t="s">
        <v>161</v>
      </c>
      <c r="R696" s="33">
        <f t="shared" si="580"/>
        <v>0</v>
      </c>
      <c r="S696" s="36">
        <f t="shared" si="534"/>
        <v>0</v>
      </c>
    </row>
    <row r="697" spans="1:19" ht="19.5" hidden="1" thickTop="1" thickBot="1" x14ac:dyDescent="0.3">
      <c r="A697" s="3" t="str">
        <f t="shared" si="533"/>
        <v>b</v>
      </c>
      <c r="B697" s="1" t="s">
        <v>1</v>
      </c>
      <c r="C697" s="7" t="s">
        <v>10</v>
      </c>
      <c r="D697" s="16">
        <v>0</v>
      </c>
      <c r="E697" s="16">
        <v>0</v>
      </c>
      <c r="F697" s="22">
        <f t="shared" si="579"/>
        <v>0</v>
      </c>
      <c r="G697" s="22"/>
      <c r="H697" s="22"/>
      <c r="I697" s="21"/>
      <c r="J697" s="22"/>
      <c r="K697" s="22">
        <f t="shared" si="568"/>
        <v>0</v>
      </c>
      <c r="L697" s="22"/>
      <c r="M697" s="22"/>
      <c r="N697" s="21"/>
      <c r="O697" s="22"/>
      <c r="Q697" s="5" t="s">
        <v>161</v>
      </c>
      <c r="R697" s="33">
        <f t="shared" si="580"/>
        <v>0</v>
      </c>
      <c r="S697" s="36">
        <f t="shared" si="534"/>
        <v>0</v>
      </c>
    </row>
    <row r="698" spans="1:19" ht="19.5" hidden="1" thickTop="1" thickBot="1" x14ac:dyDescent="0.3">
      <c r="A698" s="3" t="str">
        <f t="shared" si="533"/>
        <v>b</v>
      </c>
      <c r="B698" s="1" t="s">
        <v>1</v>
      </c>
      <c r="C698" s="7" t="s">
        <v>11</v>
      </c>
      <c r="D698" s="16">
        <v>0</v>
      </c>
      <c r="E698" s="16">
        <v>0</v>
      </c>
      <c r="F698" s="22">
        <f t="shared" si="579"/>
        <v>0</v>
      </c>
      <c r="G698" s="22"/>
      <c r="H698" s="22"/>
      <c r="I698" s="21"/>
      <c r="J698" s="22"/>
      <c r="K698" s="22">
        <f t="shared" si="568"/>
        <v>0</v>
      </c>
      <c r="L698" s="22"/>
      <c r="M698" s="22"/>
      <c r="N698" s="21"/>
      <c r="O698" s="22"/>
      <c r="Q698" s="5" t="s">
        <v>161</v>
      </c>
      <c r="R698" s="33">
        <f t="shared" si="580"/>
        <v>0</v>
      </c>
      <c r="S698" s="36">
        <f t="shared" si="534"/>
        <v>0</v>
      </c>
    </row>
    <row r="699" spans="1:19" ht="19.5" hidden="1" thickTop="1" thickBot="1" x14ac:dyDescent="0.3">
      <c r="A699" s="3" t="str">
        <f t="shared" si="533"/>
        <v>b</v>
      </c>
      <c r="B699" s="1" t="s">
        <v>1</v>
      </c>
      <c r="C699" s="7" t="s">
        <v>12</v>
      </c>
      <c r="D699" s="16">
        <v>0</v>
      </c>
      <c r="E699" s="16">
        <v>0</v>
      </c>
      <c r="F699" s="22">
        <f t="shared" si="579"/>
        <v>0</v>
      </c>
      <c r="G699" s="22"/>
      <c r="H699" s="22"/>
      <c r="I699" s="21"/>
      <c r="J699" s="22"/>
      <c r="K699" s="22">
        <f t="shared" si="568"/>
        <v>0</v>
      </c>
      <c r="L699" s="22"/>
      <c r="M699" s="22"/>
      <c r="N699" s="21"/>
      <c r="O699" s="22"/>
      <c r="Q699" s="5" t="s">
        <v>161</v>
      </c>
      <c r="R699" s="33">
        <f t="shared" si="580"/>
        <v>0</v>
      </c>
      <c r="S699" s="36">
        <f t="shared" si="534"/>
        <v>0</v>
      </c>
    </row>
    <row r="700" spans="1:19" ht="19.5" thickTop="1" thickBot="1" x14ac:dyDescent="0.3">
      <c r="A700" s="3" t="str">
        <f t="shared" si="533"/>
        <v>a</v>
      </c>
      <c r="B700" s="8" t="s">
        <v>106</v>
      </c>
      <c r="C700" s="9" t="s">
        <v>208</v>
      </c>
      <c r="D700" s="14">
        <f>D701+D709+D710+D711</f>
        <v>8424000</v>
      </c>
      <c r="E700" s="14">
        <f>E701+E709+E710+E711</f>
        <v>0</v>
      </c>
      <c r="F700" s="19">
        <f t="shared" si="579"/>
        <v>8424000</v>
      </c>
      <c r="G700" s="19">
        <f t="shared" ref="G700:J700" si="581">G701+G709+G710+G711</f>
        <v>1400000</v>
      </c>
      <c r="H700" s="19">
        <f t="shared" si="581"/>
        <v>1590000</v>
      </c>
      <c r="I700" s="19">
        <f t="shared" si="581"/>
        <v>2420000</v>
      </c>
      <c r="J700" s="19">
        <f t="shared" si="581"/>
        <v>3014000</v>
      </c>
      <c r="K700" s="19">
        <f t="shared" si="568"/>
        <v>0</v>
      </c>
      <c r="L700" s="19">
        <f t="shared" ref="L700:O700" si="582">L701+L709+L710+L711</f>
        <v>0</v>
      </c>
      <c r="M700" s="19">
        <f t="shared" si="582"/>
        <v>0</v>
      </c>
      <c r="N700" s="19">
        <f t="shared" si="582"/>
        <v>0</v>
      </c>
      <c r="O700" s="19">
        <f t="shared" si="582"/>
        <v>0</v>
      </c>
      <c r="P700" s="5" t="s">
        <v>159</v>
      </c>
      <c r="Q700" s="5" t="s">
        <v>167</v>
      </c>
      <c r="R700" s="33">
        <f t="shared" si="580"/>
        <v>0</v>
      </c>
      <c r="S700" s="36">
        <f t="shared" si="534"/>
        <v>0</v>
      </c>
    </row>
    <row r="701" spans="1:19" ht="19.5" thickTop="1" thickBot="1" x14ac:dyDescent="0.3">
      <c r="A701" s="3" t="str">
        <f t="shared" si="533"/>
        <v>a</v>
      </c>
      <c r="B701" s="1" t="s">
        <v>1</v>
      </c>
      <c r="C701" s="7" t="s">
        <v>2</v>
      </c>
      <c r="D701" s="15">
        <f>D702+D703+D704+D705+D706+D707+D708</f>
        <v>8424000</v>
      </c>
      <c r="E701" s="15">
        <f>E702+E703+E704+E705+E706+E707+E708</f>
        <v>0</v>
      </c>
      <c r="F701" s="20">
        <f t="shared" si="579"/>
        <v>8424000</v>
      </c>
      <c r="G701" s="20">
        <f t="shared" ref="G701:J701" si="583">G702+G703+G704+G705+G706+G707+G708</f>
        <v>1400000</v>
      </c>
      <c r="H701" s="20">
        <f t="shared" si="583"/>
        <v>1590000</v>
      </c>
      <c r="I701" s="20">
        <f t="shared" si="583"/>
        <v>2420000</v>
      </c>
      <c r="J701" s="20">
        <f t="shared" si="583"/>
        <v>3014000</v>
      </c>
      <c r="K701" s="20">
        <f t="shared" si="568"/>
        <v>0</v>
      </c>
      <c r="L701" s="20">
        <f t="shared" ref="L701:O701" si="584">L702+L703+L704+L705+L706+L707+L708</f>
        <v>0</v>
      </c>
      <c r="M701" s="20">
        <f t="shared" si="584"/>
        <v>0</v>
      </c>
      <c r="N701" s="20">
        <f t="shared" si="584"/>
        <v>0</v>
      </c>
      <c r="O701" s="20">
        <f t="shared" si="584"/>
        <v>0</v>
      </c>
      <c r="P701" s="5" t="s">
        <v>159</v>
      </c>
      <c r="Q701" s="5" t="s">
        <v>167</v>
      </c>
      <c r="R701" s="33">
        <f t="shared" si="580"/>
        <v>0</v>
      </c>
      <c r="S701" s="36">
        <f t="shared" si="534"/>
        <v>0</v>
      </c>
    </row>
    <row r="702" spans="1:19" ht="19.5" hidden="1" thickTop="1" thickBot="1" x14ac:dyDescent="0.3">
      <c r="A702" s="3" t="str">
        <f t="shared" si="533"/>
        <v>b</v>
      </c>
      <c r="B702" s="1" t="s">
        <v>1</v>
      </c>
      <c r="C702" s="7" t="s">
        <v>3</v>
      </c>
      <c r="D702" s="15">
        <f>D714+D726+D738</f>
        <v>0</v>
      </c>
      <c r="E702" s="15">
        <f>E714+E726+E738</f>
        <v>0</v>
      </c>
      <c r="F702" s="20">
        <f t="shared" si="579"/>
        <v>0</v>
      </c>
      <c r="G702" s="20">
        <f t="shared" ref="G702:J702" si="585">G714+G726+G738</f>
        <v>0</v>
      </c>
      <c r="H702" s="20">
        <f t="shared" si="585"/>
        <v>0</v>
      </c>
      <c r="I702" s="20">
        <f t="shared" si="585"/>
        <v>0</v>
      </c>
      <c r="J702" s="20">
        <f t="shared" si="585"/>
        <v>0</v>
      </c>
      <c r="K702" s="20">
        <f t="shared" si="568"/>
        <v>0</v>
      </c>
      <c r="L702" s="20">
        <f t="shared" ref="L702:O702" si="586">L714+L726+L738</f>
        <v>0</v>
      </c>
      <c r="M702" s="20">
        <f t="shared" si="586"/>
        <v>0</v>
      </c>
      <c r="N702" s="20">
        <f t="shared" si="586"/>
        <v>0</v>
      </c>
      <c r="O702" s="20">
        <f t="shared" si="586"/>
        <v>0</v>
      </c>
      <c r="P702" s="5" t="s">
        <v>159</v>
      </c>
      <c r="Q702" s="5" t="s">
        <v>167</v>
      </c>
      <c r="R702" s="33">
        <f t="shared" si="580"/>
        <v>0</v>
      </c>
      <c r="S702" s="36">
        <f t="shared" si="534"/>
        <v>0</v>
      </c>
    </row>
    <row r="703" spans="1:19" ht="19.5" thickTop="1" thickBot="1" x14ac:dyDescent="0.3">
      <c r="A703" s="3" t="str">
        <f t="shared" si="533"/>
        <v>a</v>
      </c>
      <c r="B703" s="1" t="s">
        <v>1</v>
      </c>
      <c r="C703" s="7" t="s">
        <v>4</v>
      </c>
      <c r="D703" s="15">
        <f t="shared" ref="D703:E703" si="587">D715+D727+D739</f>
        <v>3530000</v>
      </c>
      <c r="E703" s="15">
        <f t="shared" si="587"/>
        <v>0</v>
      </c>
      <c r="F703" s="20">
        <f t="shared" si="579"/>
        <v>3530000</v>
      </c>
      <c r="G703" s="20">
        <f t="shared" ref="G703:J703" si="588">G715+G727+G739</f>
        <v>180000</v>
      </c>
      <c r="H703" s="20">
        <f t="shared" si="588"/>
        <v>240000</v>
      </c>
      <c r="I703" s="20">
        <f t="shared" si="588"/>
        <v>1240000</v>
      </c>
      <c r="J703" s="20">
        <f t="shared" si="588"/>
        <v>1870000</v>
      </c>
      <c r="K703" s="20">
        <f t="shared" si="568"/>
        <v>0</v>
      </c>
      <c r="L703" s="20">
        <f t="shared" ref="L703:O703" si="589">L715+L727+L739</f>
        <v>0</v>
      </c>
      <c r="M703" s="20">
        <f t="shared" si="589"/>
        <v>0</v>
      </c>
      <c r="N703" s="20">
        <f t="shared" si="589"/>
        <v>0</v>
      </c>
      <c r="O703" s="20">
        <f t="shared" si="589"/>
        <v>0</v>
      </c>
      <c r="P703" s="5" t="s">
        <v>159</v>
      </c>
      <c r="Q703" s="5" t="s">
        <v>167</v>
      </c>
      <c r="R703" s="33">
        <f t="shared" si="580"/>
        <v>0</v>
      </c>
      <c r="S703" s="36">
        <f t="shared" si="534"/>
        <v>0</v>
      </c>
    </row>
    <row r="704" spans="1:19" ht="19.5" hidden="1" thickTop="1" thickBot="1" x14ac:dyDescent="0.3">
      <c r="A704" s="3" t="str">
        <f t="shared" si="533"/>
        <v>b</v>
      </c>
      <c r="B704" s="1" t="s">
        <v>1</v>
      </c>
      <c r="C704" s="7" t="s">
        <v>5</v>
      </c>
      <c r="D704" s="15">
        <f t="shared" ref="D704:E704" si="590">D716+D728+D740</f>
        <v>0</v>
      </c>
      <c r="E704" s="15">
        <f t="shared" si="590"/>
        <v>0</v>
      </c>
      <c r="F704" s="20">
        <f t="shared" si="579"/>
        <v>0</v>
      </c>
      <c r="G704" s="20">
        <f t="shared" ref="G704:J704" si="591">G716+G728+G740</f>
        <v>0</v>
      </c>
      <c r="H704" s="20">
        <f t="shared" si="591"/>
        <v>0</v>
      </c>
      <c r="I704" s="20">
        <f t="shared" si="591"/>
        <v>0</v>
      </c>
      <c r="J704" s="20">
        <f t="shared" si="591"/>
        <v>0</v>
      </c>
      <c r="K704" s="20">
        <f t="shared" si="568"/>
        <v>0</v>
      </c>
      <c r="L704" s="20">
        <f t="shared" ref="L704:O704" si="592">L716+L728+L740</f>
        <v>0</v>
      </c>
      <c r="M704" s="20">
        <f t="shared" si="592"/>
        <v>0</v>
      </c>
      <c r="N704" s="20">
        <f t="shared" si="592"/>
        <v>0</v>
      </c>
      <c r="O704" s="20">
        <f t="shared" si="592"/>
        <v>0</v>
      </c>
      <c r="P704" s="5" t="s">
        <v>159</v>
      </c>
      <c r="Q704" s="5" t="s">
        <v>167</v>
      </c>
      <c r="R704" s="33">
        <f t="shared" si="580"/>
        <v>0</v>
      </c>
      <c r="S704" s="36">
        <f t="shared" si="534"/>
        <v>0</v>
      </c>
    </row>
    <row r="705" spans="1:19" ht="19.5" hidden="1" thickTop="1" thickBot="1" x14ac:dyDescent="0.3">
      <c r="A705" s="3" t="str">
        <f t="shared" si="533"/>
        <v>b</v>
      </c>
      <c r="B705" s="1" t="s">
        <v>1</v>
      </c>
      <c r="C705" s="7" t="s">
        <v>6</v>
      </c>
      <c r="D705" s="15">
        <f t="shared" ref="D705:E705" si="593">D717+D729+D741</f>
        <v>0</v>
      </c>
      <c r="E705" s="15">
        <f t="shared" si="593"/>
        <v>0</v>
      </c>
      <c r="F705" s="20">
        <f t="shared" si="579"/>
        <v>0</v>
      </c>
      <c r="G705" s="20">
        <f t="shared" ref="G705:J705" si="594">G717+G729+G741</f>
        <v>0</v>
      </c>
      <c r="H705" s="20">
        <f t="shared" si="594"/>
        <v>0</v>
      </c>
      <c r="I705" s="20">
        <f t="shared" si="594"/>
        <v>0</v>
      </c>
      <c r="J705" s="20">
        <f t="shared" si="594"/>
        <v>0</v>
      </c>
      <c r="K705" s="20">
        <f t="shared" si="568"/>
        <v>0</v>
      </c>
      <c r="L705" s="20">
        <f t="shared" ref="L705:O705" si="595">L717+L729+L741</f>
        <v>0</v>
      </c>
      <c r="M705" s="20">
        <f t="shared" si="595"/>
        <v>0</v>
      </c>
      <c r="N705" s="20">
        <f t="shared" si="595"/>
        <v>0</v>
      </c>
      <c r="O705" s="20">
        <f t="shared" si="595"/>
        <v>0</v>
      </c>
      <c r="P705" s="5" t="s">
        <v>159</v>
      </c>
      <c r="Q705" s="5" t="s">
        <v>167</v>
      </c>
      <c r="R705" s="33">
        <f t="shared" si="580"/>
        <v>0</v>
      </c>
      <c r="S705" s="36">
        <f t="shared" si="534"/>
        <v>0</v>
      </c>
    </row>
    <row r="706" spans="1:19" ht="19.5" hidden="1" thickTop="1" thickBot="1" x14ac:dyDescent="0.3">
      <c r="A706" s="3" t="str">
        <f t="shared" si="533"/>
        <v>b</v>
      </c>
      <c r="B706" s="1" t="s">
        <v>1</v>
      </c>
      <c r="C706" s="7" t="s">
        <v>7</v>
      </c>
      <c r="D706" s="15">
        <f t="shared" ref="D706:E706" si="596">D718+D730+D742</f>
        <v>0</v>
      </c>
      <c r="E706" s="15">
        <f t="shared" si="596"/>
        <v>0</v>
      </c>
      <c r="F706" s="20">
        <f t="shared" si="579"/>
        <v>0</v>
      </c>
      <c r="G706" s="20">
        <f t="shared" ref="G706:J706" si="597">G718+G730+G742</f>
        <v>0</v>
      </c>
      <c r="H706" s="20">
        <f t="shared" si="597"/>
        <v>0</v>
      </c>
      <c r="I706" s="20">
        <f t="shared" si="597"/>
        <v>0</v>
      </c>
      <c r="J706" s="20">
        <f t="shared" si="597"/>
        <v>0</v>
      </c>
      <c r="K706" s="20">
        <f t="shared" si="568"/>
        <v>0</v>
      </c>
      <c r="L706" s="20">
        <f t="shared" ref="L706:O706" si="598">L718+L730+L742</f>
        <v>0</v>
      </c>
      <c r="M706" s="20">
        <f t="shared" si="598"/>
        <v>0</v>
      </c>
      <c r="N706" s="20">
        <f t="shared" si="598"/>
        <v>0</v>
      </c>
      <c r="O706" s="20">
        <f t="shared" si="598"/>
        <v>0</v>
      </c>
      <c r="P706" s="5" t="s">
        <v>159</v>
      </c>
      <c r="Q706" s="5" t="s">
        <v>167</v>
      </c>
      <c r="R706" s="33">
        <f t="shared" si="580"/>
        <v>0</v>
      </c>
      <c r="S706" s="36">
        <f t="shared" si="534"/>
        <v>0</v>
      </c>
    </row>
    <row r="707" spans="1:19" ht="19.5" thickTop="1" thickBot="1" x14ac:dyDescent="0.3">
      <c r="A707" s="3" t="str">
        <f t="shared" si="533"/>
        <v>a</v>
      </c>
      <c r="B707" s="1" t="s">
        <v>1</v>
      </c>
      <c r="C707" s="7" t="s">
        <v>8</v>
      </c>
      <c r="D707" s="15">
        <f t="shared" ref="D707:E707" si="599">D719+D731+D743</f>
        <v>4894000</v>
      </c>
      <c r="E707" s="15">
        <f t="shared" si="599"/>
        <v>0</v>
      </c>
      <c r="F707" s="20">
        <f t="shared" si="579"/>
        <v>4894000</v>
      </c>
      <c r="G707" s="20">
        <f t="shared" ref="G707:J707" si="600">G719+G731+G743</f>
        <v>1220000</v>
      </c>
      <c r="H707" s="20">
        <f t="shared" si="600"/>
        <v>1350000</v>
      </c>
      <c r="I707" s="20">
        <f t="shared" si="600"/>
        <v>1180000</v>
      </c>
      <c r="J707" s="20">
        <f t="shared" si="600"/>
        <v>1144000</v>
      </c>
      <c r="K707" s="20">
        <f t="shared" si="568"/>
        <v>0</v>
      </c>
      <c r="L707" s="20">
        <f t="shared" ref="L707:O707" si="601">L719+L731+L743</f>
        <v>0</v>
      </c>
      <c r="M707" s="20">
        <f t="shared" si="601"/>
        <v>0</v>
      </c>
      <c r="N707" s="20">
        <f t="shared" si="601"/>
        <v>0</v>
      </c>
      <c r="O707" s="20">
        <f t="shared" si="601"/>
        <v>0</v>
      </c>
      <c r="P707" s="5" t="s">
        <v>159</v>
      </c>
      <c r="Q707" s="5" t="s">
        <v>167</v>
      </c>
      <c r="R707" s="33">
        <f t="shared" si="580"/>
        <v>0</v>
      </c>
      <c r="S707" s="36">
        <f t="shared" si="534"/>
        <v>0</v>
      </c>
    </row>
    <row r="708" spans="1:19" ht="19.5" hidden="1" thickTop="1" thickBot="1" x14ac:dyDescent="0.3">
      <c r="A708" s="3" t="str">
        <f t="shared" si="533"/>
        <v>b</v>
      </c>
      <c r="B708" s="1" t="s">
        <v>1</v>
      </c>
      <c r="C708" s="7" t="s">
        <v>9</v>
      </c>
      <c r="D708" s="15">
        <f t="shared" ref="D708:E708" si="602">D720+D732+D744</f>
        <v>0</v>
      </c>
      <c r="E708" s="15">
        <f t="shared" si="602"/>
        <v>0</v>
      </c>
      <c r="F708" s="20">
        <f t="shared" si="579"/>
        <v>0</v>
      </c>
      <c r="G708" s="20">
        <f t="shared" ref="G708:J708" si="603">G720+G732+G744</f>
        <v>0</v>
      </c>
      <c r="H708" s="20">
        <f t="shared" si="603"/>
        <v>0</v>
      </c>
      <c r="I708" s="20">
        <f t="shared" si="603"/>
        <v>0</v>
      </c>
      <c r="J708" s="20">
        <f t="shared" si="603"/>
        <v>0</v>
      </c>
      <c r="K708" s="20">
        <f t="shared" si="568"/>
        <v>0</v>
      </c>
      <c r="L708" s="20">
        <f t="shared" ref="L708:O708" si="604">L720+L732+L744</f>
        <v>0</v>
      </c>
      <c r="M708" s="20">
        <f t="shared" si="604"/>
        <v>0</v>
      </c>
      <c r="N708" s="20">
        <f t="shared" si="604"/>
        <v>0</v>
      </c>
      <c r="O708" s="20">
        <f t="shared" si="604"/>
        <v>0</v>
      </c>
      <c r="P708" s="5" t="s">
        <v>159</v>
      </c>
      <c r="Q708" s="5" t="s">
        <v>167</v>
      </c>
      <c r="R708" s="33">
        <f t="shared" si="580"/>
        <v>0</v>
      </c>
      <c r="S708" s="36">
        <f t="shared" si="534"/>
        <v>0</v>
      </c>
    </row>
    <row r="709" spans="1:19" ht="19.5" hidden="1" thickTop="1" thickBot="1" x14ac:dyDescent="0.3">
      <c r="A709" s="3" t="str">
        <f t="shared" ref="A709:A772" si="605">IF((D709+F709+G709+H709+J709+I709)&gt;0,"a","b")</f>
        <v>b</v>
      </c>
      <c r="B709" s="1" t="s">
        <v>1</v>
      </c>
      <c r="C709" s="7" t="s">
        <v>10</v>
      </c>
      <c r="D709" s="15">
        <f t="shared" ref="D709:E709" si="606">D721+D733+D745</f>
        <v>0</v>
      </c>
      <c r="E709" s="15">
        <f t="shared" si="606"/>
        <v>0</v>
      </c>
      <c r="F709" s="20">
        <f t="shared" si="579"/>
        <v>0</v>
      </c>
      <c r="G709" s="20">
        <f t="shared" ref="G709:J709" si="607">G721+G733+G745</f>
        <v>0</v>
      </c>
      <c r="H709" s="20">
        <f t="shared" si="607"/>
        <v>0</v>
      </c>
      <c r="I709" s="20">
        <f t="shared" si="607"/>
        <v>0</v>
      </c>
      <c r="J709" s="20">
        <f t="shared" si="607"/>
        <v>0</v>
      </c>
      <c r="K709" s="20">
        <f t="shared" si="568"/>
        <v>0</v>
      </c>
      <c r="L709" s="20">
        <f t="shared" ref="L709:O709" si="608">L721+L733+L745</f>
        <v>0</v>
      </c>
      <c r="M709" s="20">
        <f t="shared" si="608"/>
        <v>0</v>
      </c>
      <c r="N709" s="20">
        <f t="shared" si="608"/>
        <v>0</v>
      </c>
      <c r="O709" s="20">
        <f t="shared" si="608"/>
        <v>0</v>
      </c>
      <c r="P709" s="5" t="s">
        <v>159</v>
      </c>
      <c r="Q709" s="5" t="s">
        <v>167</v>
      </c>
      <c r="R709" s="33">
        <f t="shared" si="580"/>
        <v>0</v>
      </c>
      <c r="S709" s="36">
        <f t="shared" ref="S709:S772" si="609">E709-K709</f>
        <v>0</v>
      </c>
    </row>
    <row r="710" spans="1:19" ht="19.5" hidden="1" thickTop="1" thickBot="1" x14ac:dyDescent="0.3">
      <c r="A710" s="3" t="str">
        <f t="shared" si="605"/>
        <v>b</v>
      </c>
      <c r="B710" s="1" t="s">
        <v>1</v>
      </c>
      <c r="C710" s="7" t="s">
        <v>11</v>
      </c>
      <c r="D710" s="15">
        <f t="shared" ref="D710:E710" si="610">D722+D734+D746</f>
        <v>0</v>
      </c>
      <c r="E710" s="15">
        <f t="shared" si="610"/>
        <v>0</v>
      </c>
      <c r="F710" s="20">
        <f t="shared" si="579"/>
        <v>0</v>
      </c>
      <c r="G710" s="20">
        <f t="shared" ref="G710:J710" si="611">G722+G734+G746</f>
        <v>0</v>
      </c>
      <c r="H710" s="20">
        <f t="shared" si="611"/>
        <v>0</v>
      </c>
      <c r="I710" s="20">
        <f t="shared" si="611"/>
        <v>0</v>
      </c>
      <c r="J710" s="20">
        <f t="shared" si="611"/>
        <v>0</v>
      </c>
      <c r="K710" s="20">
        <f t="shared" si="568"/>
        <v>0</v>
      </c>
      <c r="L710" s="20">
        <f t="shared" ref="L710:O710" si="612">L722+L734+L746</f>
        <v>0</v>
      </c>
      <c r="M710" s="20">
        <f t="shared" si="612"/>
        <v>0</v>
      </c>
      <c r="N710" s="20">
        <f t="shared" si="612"/>
        <v>0</v>
      </c>
      <c r="O710" s="20">
        <f t="shared" si="612"/>
        <v>0</v>
      </c>
      <c r="P710" s="5" t="s">
        <v>159</v>
      </c>
      <c r="Q710" s="5" t="s">
        <v>167</v>
      </c>
      <c r="R710" s="33">
        <f t="shared" si="580"/>
        <v>0</v>
      </c>
      <c r="S710" s="36">
        <f t="shared" si="609"/>
        <v>0</v>
      </c>
    </row>
    <row r="711" spans="1:19" ht="19.5" hidden="1" thickTop="1" thickBot="1" x14ac:dyDescent="0.3">
      <c r="A711" s="3" t="str">
        <f t="shared" si="605"/>
        <v>b</v>
      </c>
      <c r="B711" s="1" t="s">
        <v>1</v>
      </c>
      <c r="C711" s="7" t="s">
        <v>12</v>
      </c>
      <c r="D711" s="15">
        <f t="shared" ref="D711:E711" si="613">D723+D735+D747</f>
        <v>0</v>
      </c>
      <c r="E711" s="15">
        <f t="shared" si="613"/>
        <v>0</v>
      </c>
      <c r="F711" s="20">
        <f t="shared" si="579"/>
        <v>0</v>
      </c>
      <c r="G711" s="20">
        <f t="shared" ref="G711:J711" si="614">G723+G735+G747</f>
        <v>0</v>
      </c>
      <c r="H711" s="20">
        <f t="shared" si="614"/>
        <v>0</v>
      </c>
      <c r="I711" s="20">
        <f t="shared" si="614"/>
        <v>0</v>
      </c>
      <c r="J711" s="20">
        <f t="shared" si="614"/>
        <v>0</v>
      </c>
      <c r="K711" s="20">
        <f t="shared" si="568"/>
        <v>0</v>
      </c>
      <c r="L711" s="20">
        <f t="shared" ref="L711:O711" si="615">L723+L735+L747</f>
        <v>0</v>
      </c>
      <c r="M711" s="20">
        <f t="shared" si="615"/>
        <v>0</v>
      </c>
      <c r="N711" s="20">
        <f t="shared" si="615"/>
        <v>0</v>
      </c>
      <c r="O711" s="20">
        <f t="shared" si="615"/>
        <v>0</v>
      </c>
      <c r="P711" s="5" t="s">
        <v>159</v>
      </c>
      <c r="Q711" s="5" t="s">
        <v>167</v>
      </c>
      <c r="R711" s="33">
        <f t="shared" si="580"/>
        <v>0</v>
      </c>
      <c r="S711" s="36">
        <f t="shared" si="609"/>
        <v>0</v>
      </c>
    </row>
    <row r="712" spans="1:19" ht="37.5" thickTop="1" thickBot="1" x14ac:dyDescent="0.3">
      <c r="A712" s="3" t="str">
        <f t="shared" si="605"/>
        <v>a</v>
      </c>
      <c r="B712" s="8" t="s">
        <v>107</v>
      </c>
      <c r="C712" s="9" t="s">
        <v>209</v>
      </c>
      <c r="D712" s="14">
        <f>D713+D721+D722+D723</f>
        <v>4894000</v>
      </c>
      <c r="E712" s="14">
        <f>E713+E721+E722+E723</f>
        <v>0</v>
      </c>
      <c r="F712" s="19">
        <f t="shared" si="579"/>
        <v>4894000</v>
      </c>
      <c r="G712" s="19">
        <f t="shared" ref="G712:J712" si="616">G713+G721+G722+G723</f>
        <v>1220000</v>
      </c>
      <c r="H712" s="19">
        <f t="shared" si="616"/>
        <v>1350000</v>
      </c>
      <c r="I712" s="19">
        <f t="shared" si="616"/>
        <v>1180000</v>
      </c>
      <c r="J712" s="19">
        <f t="shared" si="616"/>
        <v>1144000</v>
      </c>
      <c r="K712" s="19">
        <f t="shared" si="568"/>
        <v>0</v>
      </c>
      <c r="L712" s="19">
        <f t="shared" ref="L712:O712" si="617">L713+L721+L722+L723</f>
        <v>0</v>
      </c>
      <c r="M712" s="19">
        <f t="shared" si="617"/>
        <v>0</v>
      </c>
      <c r="N712" s="19">
        <f t="shared" si="617"/>
        <v>0</v>
      </c>
      <c r="O712" s="19">
        <f t="shared" si="617"/>
        <v>0</v>
      </c>
      <c r="P712" s="5" t="s">
        <v>159</v>
      </c>
      <c r="Q712" s="5" t="s">
        <v>163</v>
      </c>
      <c r="R712" s="33">
        <f t="shared" si="580"/>
        <v>0</v>
      </c>
      <c r="S712" s="36">
        <f t="shared" si="609"/>
        <v>0</v>
      </c>
    </row>
    <row r="713" spans="1:19" ht="19.5" thickTop="1" thickBot="1" x14ac:dyDescent="0.3">
      <c r="A713" s="3" t="str">
        <f t="shared" si="605"/>
        <v>a</v>
      </c>
      <c r="B713" s="1" t="s">
        <v>1</v>
      </c>
      <c r="C713" s="7" t="s">
        <v>2</v>
      </c>
      <c r="D713" s="15">
        <f>D714+D715+D716+D717+D718+D719+D720</f>
        <v>4894000</v>
      </c>
      <c r="E713" s="15">
        <f>E714+E715+E716+E717+E718+E719+E720</f>
        <v>0</v>
      </c>
      <c r="F713" s="20">
        <f t="shared" si="579"/>
        <v>4894000</v>
      </c>
      <c r="G713" s="20">
        <f t="shared" ref="G713:J713" si="618">G714+G715+G716+G717+G718+G719+G720</f>
        <v>1220000</v>
      </c>
      <c r="H713" s="20">
        <f t="shared" si="618"/>
        <v>1350000</v>
      </c>
      <c r="I713" s="20">
        <f t="shared" si="618"/>
        <v>1180000</v>
      </c>
      <c r="J713" s="20">
        <f t="shared" si="618"/>
        <v>1144000</v>
      </c>
      <c r="K713" s="20">
        <f t="shared" si="568"/>
        <v>0</v>
      </c>
      <c r="L713" s="20">
        <f t="shared" ref="L713:O713" si="619">L714+L715+L716+L717+L718+L719+L720</f>
        <v>0</v>
      </c>
      <c r="M713" s="20">
        <f t="shared" si="619"/>
        <v>0</v>
      </c>
      <c r="N713" s="20">
        <f t="shared" si="619"/>
        <v>0</v>
      </c>
      <c r="O713" s="20">
        <f t="shared" si="619"/>
        <v>0</v>
      </c>
      <c r="P713" s="5" t="s">
        <v>159</v>
      </c>
      <c r="Q713" s="5" t="s">
        <v>163</v>
      </c>
      <c r="R713" s="33">
        <f t="shared" si="580"/>
        <v>0</v>
      </c>
      <c r="S713" s="36">
        <f t="shared" si="609"/>
        <v>0</v>
      </c>
    </row>
    <row r="714" spans="1:19" ht="19.5" hidden="1" thickTop="1" thickBot="1" x14ac:dyDescent="0.3">
      <c r="A714" s="3" t="str">
        <f t="shared" si="605"/>
        <v>b</v>
      </c>
      <c r="B714" s="1" t="s">
        <v>1</v>
      </c>
      <c r="C714" s="7" t="s">
        <v>3</v>
      </c>
      <c r="D714" s="16">
        <v>0</v>
      </c>
      <c r="E714" s="16">
        <v>0</v>
      </c>
      <c r="F714" s="22">
        <f t="shared" si="579"/>
        <v>0</v>
      </c>
      <c r="G714" s="22"/>
      <c r="H714" s="22"/>
      <c r="I714" s="21"/>
      <c r="J714" s="22"/>
      <c r="K714" s="22">
        <f t="shared" si="568"/>
        <v>0</v>
      </c>
      <c r="L714" s="22"/>
      <c r="M714" s="22"/>
      <c r="N714" s="21"/>
      <c r="O714" s="22"/>
      <c r="Q714" s="5" t="s">
        <v>163</v>
      </c>
      <c r="R714" s="33">
        <f t="shared" si="580"/>
        <v>0</v>
      </c>
      <c r="S714" s="36">
        <f t="shared" si="609"/>
        <v>0</v>
      </c>
    </row>
    <row r="715" spans="1:19" ht="19.5" hidden="1" thickTop="1" thickBot="1" x14ac:dyDescent="0.3">
      <c r="A715" s="3" t="str">
        <f t="shared" si="605"/>
        <v>b</v>
      </c>
      <c r="B715" s="1" t="s">
        <v>1</v>
      </c>
      <c r="C715" s="7" t="s">
        <v>4</v>
      </c>
      <c r="D715" s="16">
        <v>0</v>
      </c>
      <c r="E715" s="16">
        <v>0</v>
      </c>
      <c r="F715" s="22">
        <f t="shared" si="579"/>
        <v>0</v>
      </c>
      <c r="G715" s="22"/>
      <c r="H715" s="22"/>
      <c r="I715" s="21"/>
      <c r="J715" s="22"/>
      <c r="K715" s="22">
        <f t="shared" si="568"/>
        <v>0</v>
      </c>
      <c r="L715" s="22"/>
      <c r="M715" s="22"/>
      <c r="N715" s="21"/>
      <c r="O715" s="22"/>
      <c r="Q715" s="5" t="s">
        <v>163</v>
      </c>
      <c r="R715" s="33">
        <f t="shared" si="580"/>
        <v>0</v>
      </c>
      <c r="S715" s="36">
        <f t="shared" si="609"/>
        <v>0</v>
      </c>
    </row>
    <row r="716" spans="1:19" ht="19.5" hidden="1" thickTop="1" thickBot="1" x14ac:dyDescent="0.3">
      <c r="A716" s="3" t="str">
        <f t="shared" si="605"/>
        <v>b</v>
      </c>
      <c r="B716" s="1" t="s">
        <v>1</v>
      </c>
      <c r="C716" s="7" t="s">
        <v>5</v>
      </c>
      <c r="D716" s="16">
        <v>0</v>
      </c>
      <c r="E716" s="16">
        <v>0</v>
      </c>
      <c r="F716" s="22">
        <f t="shared" si="579"/>
        <v>0</v>
      </c>
      <c r="G716" s="22"/>
      <c r="H716" s="22"/>
      <c r="I716" s="21"/>
      <c r="J716" s="22"/>
      <c r="K716" s="22">
        <f t="shared" si="568"/>
        <v>0</v>
      </c>
      <c r="L716" s="22"/>
      <c r="M716" s="22"/>
      <c r="N716" s="21"/>
      <c r="O716" s="22"/>
      <c r="Q716" s="5" t="s">
        <v>163</v>
      </c>
      <c r="R716" s="33">
        <f t="shared" si="580"/>
        <v>0</v>
      </c>
      <c r="S716" s="36">
        <f t="shared" si="609"/>
        <v>0</v>
      </c>
    </row>
    <row r="717" spans="1:19" ht="19.5" hidden="1" thickTop="1" thickBot="1" x14ac:dyDescent="0.3">
      <c r="A717" s="3" t="str">
        <f t="shared" si="605"/>
        <v>b</v>
      </c>
      <c r="B717" s="1" t="s">
        <v>1</v>
      </c>
      <c r="C717" s="7" t="s">
        <v>6</v>
      </c>
      <c r="D717" s="16">
        <v>0</v>
      </c>
      <c r="E717" s="16">
        <v>0</v>
      </c>
      <c r="F717" s="22">
        <f t="shared" si="579"/>
        <v>0</v>
      </c>
      <c r="G717" s="22"/>
      <c r="H717" s="22"/>
      <c r="I717" s="21"/>
      <c r="J717" s="22"/>
      <c r="K717" s="22">
        <f t="shared" si="568"/>
        <v>0</v>
      </c>
      <c r="L717" s="22"/>
      <c r="M717" s="22"/>
      <c r="N717" s="21"/>
      <c r="O717" s="22"/>
      <c r="Q717" s="5" t="s">
        <v>163</v>
      </c>
      <c r="R717" s="33">
        <f t="shared" si="580"/>
        <v>0</v>
      </c>
      <c r="S717" s="36">
        <f t="shared" si="609"/>
        <v>0</v>
      </c>
    </row>
    <row r="718" spans="1:19" ht="19.5" hidden="1" thickTop="1" thickBot="1" x14ac:dyDescent="0.3">
      <c r="A718" s="3" t="str">
        <f t="shared" si="605"/>
        <v>b</v>
      </c>
      <c r="B718" s="1" t="s">
        <v>1</v>
      </c>
      <c r="C718" s="7" t="s">
        <v>7</v>
      </c>
      <c r="D718" s="16">
        <v>0</v>
      </c>
      <c r="E718" s="16">
        <v>0</v>
      </c>
      <c r="F718" s="22">
        <f t="shared" si="579"/>
        <v>0</v>
      </c>
      <c r="G718" s="22"/>
      <c r="H718" s="22"/>
      <c r="I718" s="21"/>
      <c r="J718" s="22"/>
      <c r="K718" s="22">
        <f t="shared" si="568"/>
        <v>0</v>
      </c>
      <c r="L718" s="22"/>
      <c r="M718" s="22"/>
      <c r="N718" s="21"/>
      <c r="O718" s="22"/>
      <c r="Q718" s="5" t="s">
        <v>163</v>
      </c>
      <c r="R718" s="33">
        <f t="shared" si="580"/>
        <v>0</v>
      </c>
      <c r="S718" s="36">
        <f t="shared" si="609"/>
        <v>0</v>
      </c>
    </row>
    <row r="719" spans="1:19" ht="19.5" thickTop="1" thickBot="1" x14ac:dyDescent="0.3">
      <c r="A719" s="3" t="str">
        <f t="shared" si="605"/>
        <v>a</v>
      </c>
      <c r="B719" s="1" t="s">
        <v>1</v>
      </c>
      <c r="C719" s="7" t="s">
        <v>8</v>
      </c>
      <c r="D719" s="16">
        <v>4894000</v>
      </c>
      <c r="E719" s="16">
        <v>0</v>
      </c>
      <c r="F719" s="22">
        <f t="shared" si="579"/>
        <v>4894000</v>
      </c>
      <c r="G719" s="22">
        <v>1220000</v>
      </c>
      <c r="H719" s="22">
        <v>1350000</v>
      </c>
      <c r="I719" s="22">
        <v>1180000</v>
      </c>
      <c r="J719" s="22">
        <v>1144000</v>
      </c>
      <c r="K719" s="22">
        <f t="shared" si="568"/>
        <v>0</v>
      </c>
      <c r="L719" s="22"/>
      <c r="M719" s="22"/>
      <c r="N719" s="22"/>
      <c r="O719" s="22"/>
      <c r="Q719" s="5" t="s">
        <v>163</v>
      </c>
      <c r="R719" s="33">
        <f t="shared" si="580"/>
        <v>0</v>
      </c>
      <c r="S719" s="36">
        <f t="shared" si="609"/>
        <v>0</v>
      </c>
    </row>
    <row r="720" spans="1:19" ht="19.5" hidden="1" thickTop="1" thickBot="1" x14ac:dyDescent="0.3">
      <c r="A720" s="3" t="str">
        <f t="shared" si="605"/>
        <v>b</v>
      </c>
      <c r="B720" s="1" t="s">
        <v>1</v>
      </c>
      <c r="C720" s="7" t="s">
        <v>9</v>
      </c>
      <c r="D720" s="16">
        <v>0</v>
      </c>
      <c r="E720" s="16">
        <v>0</v>
      </c>
      <c r="F720" s="22">
        <f t="shared" si="579"/>
        <v>0</v>
      </c>
      <c r="G720" s="22"/>
      <c r="H720" s="22"/>
      <c r="I720" s="21"/>
      <c r="J720" s="22"/>
      <c r="K720" s="22">
        <f t="shared" si="568"/>
        <v>0</v>
      </c>
      <c r="L720" s="22"/>
      <c r="M720" s="22"/>
      <c r="N720" s="21"/>
      <c r="O720" s="22"/>
      <c r="Q720" s="5" t="s">
        <v>163</v>
      </c>
      <c r="R720" s="33">
        <f t="shared" si="580"/>
        <v>0</v>
      </c>
      <c r="S720" s="36">
        <f t="shared" si="609"/>
        <v>0</v>
      </c>
    </row>
    <row r="721" spans="1:19" ht="19.5" hidden="1" thickTop="1" thickBot="1" x14ac:dyDescent="0.3">
      <c r="A721" s="3" t="str">
        <f t="shared" si="605"/>
        <v>b</v>
      </c>
      <c r="B721" s="1" t="s">
        <v>1</v>
      </c>
      <c r="C721" s="7" t="s">
        <v>10</v>
      </c>
      <c r="D721" s="16">
        <v>0</v>
      </c>
      <c r="E721" s="16">
        <v>0</v>
      </c>
      <c r="F721" s="22">
        <f t="shared" si="579"/>
        <v>0</v>
      </c>
      <c r="G721" s="22"/>
      <c r="H721" s="22"/>
      <c r="I721" s="21"/>
      <c r="J721" s="22"/>
      <c r="K721" s="22">
        <f t="shared" si="568"/>
        <v>0</v>
      </c>
      <c r="L721" s="22"/>
      <c r="M721" s="22"/>
      <c r="N721" s="21"/>
      <c r="O721" s="22"/>
      <c r="Q721" s="5" t="s">
        <v>163</v>
      </c>
      <c r="R721" s="33">
        <f t="shared" si="580"/>
        <v>0</v>
      </c>
      <c r="S721" s="36">
        <f t="shared" si="609"/>
        <v>0</v>
      </c>
    </row>
    <row r="722" spans="1:19" ht="19.5" hidden="1" thickTop="1" thickBot="1" x14ac:dyDescent="0.3">
      <c r="A722" s="3" t="str">
        <f t="shared" si="605"/>
        <v>b</v>
      </c>
      <c r="B722" s="1" t="s">
        <v>1</v>
      </c>
      <c r="C722" s="7" t="s">
        <v>11</v>
      </c>
      <c r="D722" s="16">
        <v>0</v>
      </c>
      <c r="E722" s="16">
        <v>0</v>
      </c>
      <c r="F722" s="22">
        <f t="shared" si="579"/>
        <v>0</v>
      </c>
      <c r="G722" s="22"/>
      <c r="H722" s="22"/>
      <c r="I722" s="21"/>
      <c r="J722" s="22"/>
      <c r="K722" s="22">
        <f t="shared" si="568"/>
        <v>0</v>
      </c>
      <c r="L722" s="22"/>
      <c r="M722" s="22"/>
      <c r="N722" s="21"/>
      <c r="O722" s="22"/>
      <c r="Q722" s="5" t="s">
        <v>163</v>
      </c>
      <c r="R722" s="33">
        <f t="shared" si="580"/>
        <v>0</v>
      </c>
      <c r="S722" s="36">
        <f t="shared" si="609"/>
        <v>0</v>
      </c>
    </row>
    <row r="723" spans="1:19" ht="19.5" hidden="1" thickTop="1" thickBot="1" x14ac:dyDescent="0.3">
      <c r="A723" s="3" t="str">
        <f t="shared" si="605"/>
        <v>b</v>
      </c>
      <c r="B723" s="1" t="s">
        <v>1</v>
      </c>
      <c r="C723" s="7" t="s">
        <v>12</v>
      </c>
      <c r="D723" s="16">
        <v>0</v>
      </c>
      <c r="E723" s="16">
        <v>0</v>
      </c>
      <c r="F723" s="22">
        <f t="shared" si="579"/>
        <v>0</v>
      </c>
      <c r="G723" s="22"/>
      <c r="H723" s="22"/>
      <c r="I723" s="21"/>
      <c r="J723" s="22"/>
      <c r="K723" s="22">
        <f t="shared" si="568"/>
        <v>0</v>
      </c>
      <c r="L723" s="22"/>
      <c r="M723" s="22"/>
      <c r="N723" s="21"/>
      <c r="O723" s="22"/>
      <c r="Q723" s="5" t="s">
        <v>163</v>
      </c>
      <c r="R723" s="33">
        <f t="shared" si="580"/>
        <v>0</v>
      </c>
      <c r="S723" s="36">
        <f t="shared" si="609"/>
        <v>0</v>
      </c>
    </row>
    <row r="724" spans="1:19" ht="91.5" thickTop="1" thickBot="1" x14ac:dyDescent="0.3">
      <c r="A724" s="3" t="str">
        <f t="shared" si="605"/>
        <v>a</v>
      </c>
      <c r="B724" s="8" t="s">
        <v>108</v>
      </c>
      <c r="C724" s="9" t="s">
        <v>109</v>
      </c>
      <c r="D724" s="14">
        <f>D725+D733+D734+D735</f>
        <v>900000</v>
      </c>
      <c r="E724" s="14">
        <f>E725+E733+E734+E735</f>
        <v>0</v>
      </c>
      <c r="F724" s="19">
        <f t="shared" si="579"/>
        <v>900000</v>
      </c>
      <c r="G724" s="19">
        <f t="shared" ref="G724:J724" si="620">G725+G733+G734+G735</f>
        <v>180000</v>
      </c>
      <c r="H724" s="19">
        <f t="shared" si="620"/>
        <v>240000</v>
      </c>
      <c r="I724" s="19">
        <f t="shared" si="620"/>
        <v>240000</v>
      </c>
      <c r="J724" s="19">
        <f t="shared" si="620"/>
        <v>240000</v>
      </c>
      <c r="K724" s="19">
        <f t="shared" si="568"/>
        <v>0</v>
      </c>
      <c r="L724" s="19">
        <f t="shared" ref="L724:O724" si="621">L725+L733+L734+L735</f>
        <v>0</v>
      </c>
      <c r="M724" s="19">
        <f t="shared" si="621"/>
        <v>0</v>
      </c>
      <c r="N724" s="19">
        <f t="shared" si="621"/>
        <v>0</v>
      </c>
      <c r="O724" s="19">
        <f t="shared" si="621"/>
        <v>0</v>
      </c>
      <c r="P724" s="5" t="s">
        <v>159</v>
      </c>
      <c r="Q724" s="5" t="s">
        <v>161</v>
      </c>
      <c r="R724" s="33">
        <f t="shared" si="580"/>
        <v>0</v>
      </c>
      <c r="S724" s="36">
        <f t="shared" si="609"/>
        <v>0</v>
      </c>
    </row>
    <row r="725" spans="1:19" ht="19.5" thickTop="1" thickBot="1" x14ac:dyDescent="0.3">
      <c r="A725" s="3" t="str">
        <f t="shared" si="605"/>
        <v>a</v>
      </c>
      <c r="B725" s="1" t="s">
        <v>1</v>
      </c>
      <c r="C725" s="7" t="s">
        <v>2</v>
      </c>
      <c r="D725" s="15">
        <f>D726+D727+D728+D729+D730+D731+D732</f>
        <v>900000</v>
      </c>
      <c r="E725" s="15">
        <f>E726+E727+E728+E729+E730+E731+E732</f>
        <v>0</v>
      </c>
      <c r="F725" s="20">
        <f t="shared" si="579"/>
        <v>900000</v>
      </c>
      <c r="G725" s="20">
        <f t="shared" ref="G725:J725" si="622">G726+G727+G728+G729+G730+G731+G732</f>
        <v>180000</v>
      </c>
      <c r="H725" s="20">
        <f t="shared" si="622"/>
        <v>240000</v>
      </c>
      <c r="I725" s="20">
        <f t="shared" si="622"/>
        <v>240000</v>
      </c>
      <c r="J725" s="20">
        <f t="shared" si="622"/>
        <v>240000</v>
      </c>
      <c r="K725" s="20">
        <f t="shared" si="568"/>
        <v>0</v>
      </c>
      <c r="L725" s="20">
        <f t="shared" ref="L725:O725" si="623">L726+L727+L728+L729+L730+L731+L732</f>
        <v>0</v>
      </c>
      <c r="M725" s="20">
        <f t="shared" si="623"/>
        <v>0</v>
      </c>
      <c r="N725" s="20">
        <f t="shared" si="623"/>
        <v>0</v>
      </c>
      <c r="O725" s="20">
        <f t="shared" si="623"/>
        <v>0</v>
      </c>
      <c r="P725" s="5" t="s">
        <v>159</v>
      </c>
      <c r="Q725" s="5" t="s">
        <v>161</v>
      </c>
      <c r="R725" s="33">
        <f t="shared" si="580"/>
        <v>0</v>
      </c>
      <c r="S725" s="36">
        <f t="shared" si="609"/>
        <v>0</v>
      </c>
    </row>
    <row r="726" spans="1:19" ht="19.5" hidden="1" thickTop="1" thickBot="1" x14ac:dyDescent="0.3">
      <c r="A726" s="3" t="str">
        <f t="shared" si="605"/>
        <v>b</v>
      </c>
      <c r="B726" s="1" t="s">
        <v>1</v>
      </c>
      <c r="C726" s="7" t="s">
        <v>3</v>
      </c>
      <c r="D726" s="16">
        <v>0</v>
      </c>
      <c r="E726" s="16">
        <v>0</v>
      </c>
      <c r="F726" s="22">
        <f t="shared" si="579"/>
        <v>0</v>
      </c>
      <c r="G726" s="22"/>
      <c r="H726" s="22"/>
      <c r="I726" s="21"/>
      <c r="J726" s="22"/>
      <c r="K726" s="22">
        <f t="shared" si="568"/>
        <v>0</v>
      </c>
      <c r="L726" s="22"/>
      <c r="M726" s="22"/>
      <c r="N726" s="21"/>
      <c r="O726" s="22"/>
      <c r="Q726" s="5" t="s">
        <v>161</v>
      </c>
      <c r="R726" s="33">
        <f t="shared" si="580"/>
        <v>0</v>
      </c>
      <c r="S726" s="36">
        <f t="shared" si="609"/>
        <v>0</v>
      </c>
    </row>
    <row r="727" spans="1:19" ht="19.5" thickTop="1" thickBot="1" x14ac:dyDescent="0.3">
      <c r="A727" s="3" t="str">
        <f t="shared" si="605"/>
        <v>a</v>
      </c>
      <c r="B727" s="1" t="s">
        <v>1</v>
      </c>
      <c r="C727" s="7" t="s">
        <v>4</v>
      </c>
      <c r="D727" s="16">
        <v>900000</v>
      </c>
      <c r="E727" s="16">
        <v>0</v>
      </c>
      <c r="F727" s="22">
        <f t="shared" si="579"/>
        <v>900000</v>
      </c>
      <c r="G727" s="22">
        <v>180000</v>
      </c>
      <c r="H727" s="22">
        <v>240000</v>
      </c>
      <c r="I727" s="22">
        <v>240000</v>
      </c>
      <c r="J727" s="22">
        <v>240000</v>
      </c>
      <c r="K727" s="22">
        <f t="shared" si="568"/>
        <v>0</v>
      </c>
      <c r="L727" s="22"/>
      <c r="M727" s="22"/>
      <c r="N727" s="22"/>
      <c r="O727" s="22"/>
      <c r="Q727" s="5" t="s">
        <v>161</v>
      </c>
      <c r="R727" s="33">
        <f t="shared" si="580"/>
        <v>0</v>
      </c>
      <c r="S727" s="36">
        <f t="shared" si="609"/>
        <v>0</v>
      </c>
    </row>
    <row r="728" spans="1:19" ht="19.5" hidden="1" thickTop="1" thickBot="1" x14ac:dyDescent="0.3">
      <c r="A728" s="3" t="str">
        <f t="shared" si="605"/>
        <v>b</v>
      </c>
      <c r="B728" s="1" t="s">
        <v>1</v>
      </c>
      <c r="C728" s="7" t="s">
        <v>5</v>
      </c>
      <c r="D728" s="16">
        <v>0</v>
      </c>
      <c r="E728" s="16">
        <v>0</v>
      </c>
      <c r="F728" s="22">
        <f t="shared" si="579"/>
        <v>0</v>
      </c>
      <c r="G728" s="22"/>
      <c r="H728" s="22"/>
      <c r="I728" s="21"/>
      <c r="J728" s="22"/>
      <c r="K728" s="22">
        <f t="shared" si="568"/>
        <v>0</v>
      </c>
      <c r="L728" s="22"/>
      <c r="M728" s="22"/>
      <c r="N728" s="21"/>
      <c r="O728" s="22"/>
      <c r="Q728" s="5" t="s">
        <v>161</v>
      </c>
      <c r="R728" s="33">
        <f t="shared" si="580"/>
        <v>0</v>
      </c>
      <c r="S728" s="36">
        <f t="shared" si="609"/>
        <v>0</v>
      </c>
    </row>
    <row r="729" spans="1:19" ht="19.5" hidden="1" thickTop="1" thickBot="1" x14ac:dyDescent="0.3">
      <c r="A729" s="3" t="str">
        <f t="shared" si="605"/>
        <v>b</v>
      </c>
      <c r="B729" s="1" t="s">
        <v>1</v>
      </c>
      <c r="C729" s="7" t="s">
        <v>6</v>
      </c>
      <c r="D729" s="16">
        <v>0</v>
      </c>
      <c r="E729" s="16">
        <v>0</v>
      </c>
      <c r="F729" s="22">
        <f t="shared" si="579"/>
        <v>0</v>
      </c>
      <c r="G729" s="22"/>
      <c r="H729" s="22"/>
      <c r="I729" s="21"/>
      <c r="J729" s="22"/>
      <c r="K729" s="22">
        <f t="shared" si="568"/>
        <v>0</v>
      </c>
      <c r="L729" s="22"/>
      <c r="M729" s="22"/>
      <c r="N729" s="21"/>
      <c r="O729" s="22"/>
      <c r="Q729" s="5" t="s">
        <v>161</v>
      </c>
      <c r="R729" s="33">
        <f t="shared" si="580"/>
        <v>0</v>
      </c>
      <c r="S729" s="36">
        <f t="shared" si="609"/>
        <v>0</v>
      </c>
    </row>
    <row r="730" spans="1:19" ht="19.5" hidden="1" thickTop="1" thickBot="1" x14ac:dyDescent="0.3">
      <c r="A730" s="3" t="str">
        <f t="shared" si="605"/>
        <v>b</v>
      </c>
      <c r="B730" s="1" t="s">
        <v>1</v>
      </c>
      <c r="C730" s="7" t="s">
        <v>7</v>
      </c>
      <c r="D730" s="16">
        <v>0</v>
      </c>
      <c r="E730" s="16">
        <v>0</v>
      </c>
      <c r="F730" s="22">
        <f t="shared" si="579"/>
        <v>0</v>
      </c>
      <c r="G730" s="22"/>
      <c r="H730" s="22"/>
      <c r="I730" s="21"/>
      <c r="J730" s="22"/>
      <c r="K730" s="22">
        <f t="shared" si="568"/>
        <v>0</v>
      </c>
      <c r="L730" s="22"/>
      <c r="M730" s="22"/>
      <c r="N730" s="21"/>
      <c r="O730" s="22"/>
      <c r="Q730" s="5" t="s">
        <v>161</v>
      </c>
      <c r="R730" s="33">
        <f t="shared" si="580"/>
        <v>0</v>
      </c>
      <c r="S730" s="36">
        <f t="shared" si="609"/>
        <v>0</v>
      </c>
    </row>
    <row r="731" spans="1:19" ht="19.5" hidden="1" thickTop="1" thickBot="1" x14ac:dyDescent="0.3">
      <c r="A731" s="3" t="str">
        <f t="shared" si="605"/>
        <v>b</v>
      </c>
      <c r="B731" s="1" t="s">
        <v>1</v>
      </c>
      <c r="C731" s="7" t="s">
        <v>8</v>
      </c>
      <c r="D731" s="16">
        <v>0</v>
      </c>
      <c r="E731" s="16">
        <v>0</v>
      </c>
      <c r="F731" s="22">
        <f t="shared" si="579"/>
        <v>0</v>
      </c>
      <c r="G731" s="22"/>
      <c r="H731" s="22"/>
      <c r="I731" s="21"/>
      <c r="J731" s="22"/>
      <c r="K731" s="22">
        <f t="shared" si="568"/>
        <v>0</v>
      </c>
      <c r="L731" s="22"/>
      <c r="M731" s="22"/>
      <c r="N731" s="21"/>
      <c r="O731" s="22"/>
      <c r="Q731" s="5" t="s">
        <v>161</v>
      </c>
      <c r="R731" s="33">
        <f t="shared" si="580"/>
        <v>0</v>
      </c>
      <c r="S731" s="36">
        <f t="shared" si="609"/>
        <v>0</v>
      </c>
    </row>
    <row r="732" spans="1:19" ht="19.5" hidden="1" thickTop="1" thickBot="1" x14ac:dyDescent="0.3">
      <c r="A732" s="3" t="str">
        <f t="shared" si="605"/>
        <v>b</v>
      </c>
      <c r="B732" s="1" t="s">
        <v>1</v>
      </c>
      <c r="C732" s="7" t="s">
        <v>9</v>
      </c>
      <c r="D732" s="16">
        <v>0</v>
      </c>
      <c r="E732" s="16">
        <v>0</v>
      </c>
      <c r="F732" s="22">
        <f t="shared" si="579"/>
        <v>0</v>
      </c>
      <c r="G732" s="22"/>
      <c r="H732" s="22"/>
      <c r="I732" s="21"/>
      <c r="J732" s="22"/>
      <c r="K732" s="22">
        <f t="shared" si="568"/>
        <v>0</v>
      </c>
      <c r="L732" s="22"/>
      <c r="M732" s="22"/>
      <c r="N732" s="21"/>
      <c r="O732" s="22"/>
      <c r="Q732" s="5" t="s">
        <v>161</v>
      </c>
      <c r="R732" s="33">
        <f t="shared" si="580"/>
        <v>0</v>
      </c>
      <c r="S732" s="36">
        <f t="shared" si="609"/>
        <v>0</v>
      </c>
    </row>
    <row r="733" spans="1:19" ht="19.5" hidden="1" thickTop="1" thickBot="1" x14ac:dyDescent="0.3">
      <c r="A733" s="3" t="str">
        <f t="shared" si="605"/>
        <v>b</v>
      </c>
      <c r="B733" s="1" t="s">
        <v>1</v>
      </c>
      <c r="C733" s="7" t="s">
        <v>10</v>
      </c>
      <c r="D733" s="16">
        <v>0</v>
      </c>
      <c r="E733" s="16">
        <v>0</v>
      </c>
      <c r="F733" s="22">
        <f t="shared" si="579"/>
        <v>0</v>
      </c>
      <c r="G733" s="22"/>
      <c r="H733" s="22"/>
      <c r="I733" s="21"/>
      <c r="J733" s="22"/>
      <c r="K733" s="22">
        <f t="shared" ref="K733:K796" si="624">L733+M733+N733+O733</f>
        <v>0</v>
      </c>
      <c r="L733" s="22"/>
      <c r="M733" s="22"/>
      <c r="N733" s="21"/>
      <c r="O733" s="22"/>
      <c r="Q733" s="5" t="s">
        <v>161</v>
      </c>
      <c r="R733" s="33">
        <f t="shared" si="580"/>
        <v>0</v>
      </c>
      <c r="S733" s="36">
        <f t="shared" si="609"/>
        <v>0</v>
      </c>
    </row>
    <row r="734" spans="1:19" ht="19.5" hidden="1" thickTop="1" thickBot="1" x14ac:dyDescent="0.3">
      <c r="A734" s="3" t="str">
        <f t="shared" si="605"/>
        <v>b</v>
      </c>
      <c r="B734" s="1" t="s">
        <v>1</v>
      </c>
      <c r="C734" s="7" t="s">
        <v>11</v>
      </c>
      <c r="D734" s="16">
        <v>0</v>
      </c>
      <c r="E734" s="16">
        <v>0</v>
      </c>
      <c r="F734" s="22">
        <f t="shared" si="579"/>
        <v>0</v>
      </c>
      <c r="G734" s="22"/>
      <c r="H734" s="22"/>
      <c r="I734" s="21"/>
      <c r="J734" s="22"/>
      <c r="K734" s="22">
        <f t="shared" si="624"/>
        <v>0</v>
      </c>
      <c r="L734" s="22"/>
      <c r="M734" s="22"/>
      <c r="N734" s="21"/>
      <c r="O734" s="22"/>
      <c r="Q734" s="5" t="s">
        <v>161</v>
      </c>
      <c r="R734" s="33">
        <f t="shared" si="580"/>
        <v>0</v>
      </c>
      <c r="S734" s="36">
        <f t="shared" si="609"/>
        <v>0</v>
      </c>
    </row>
    <row r="735" spans="1:19" ht="19.5" hidden="1" thickTop="1" thickBot="1" x14ac:dyDescent="0.3">
      <c r="A735" s="3" t="str">
        <f t="shared" si="605"/>
        <v>b</v>
      </c>
      <c r="B735" s="1" t="s">
        <v>1</v>
      </c>
      <c r="C735" s="7" t="s">
        <v>12</v>
      </c>
      <c r="D735" s="16">
        <v>0</v>
      </c>
      <c r="E735" s="16">
        <v>0</v>
      </c>
      <c r="F735" s="22">
        <f t="shared" si="579"/>
        <v>0</v>
      </c>
      <c r="G735" s="22"/>
      <c r="H735" s="22"/>
      <c r="I735" s="21"/>
      <c r="J735" s="22"/>
      <c r="K735" s="22">
        <f t="shared" si="624"/>
        <v>0</v>
      </c>
      <c r="L735" s="22"/>
      <c r="M735" s="22"/>
      <c r="N735" s="21"/>
      <c r="O735" s="22"/>
      <c r="Q735" s="5" t="s">
        <v>161</v>
      </c>
      <c r="R735" s="33">
        <f t="shared" si="580"/>
        <v>0</v>
      </c>
      <c r="S735" s="36">
        <f t="shared" si="609"/>
        <v>0</v>
      </c>
    </row>
    <row r="736" spans="1:19" ht="151.5" thickTop="1" thickBot="1" x14ac:dyDescent="0.3">
      <c r="A736" s="3" t="str">
        <f t="shared" si="605"/>
        <v>a</v>
      </c>
      <c r="B736" s="8" t="s">
        <v>110</v>
      </c>
      <c r="C736" s="9" t="s">
        <v>210</v>
      </c>
      <c r="D736" s="14">
        <f>D737+D745+D746+D747</f>
        <v>2630000</v>
      </c>
      <c r="E736" s="14">
        <f>E737+E745+E746+E747</f>
        <v>0</v>
      </c>
      <c r="F736" s="19">
        <f t="shared" si="579"/>
        <v>2630000</v>
      </c>
      <c r="G736" s="19">
        <f t="shared" ref="G736:J736" si="625">G737+G745+G746+G747</f>
        <v>0</v>
      </c>
      <c r="H736" s="19">
        <f t="shared" si="625"/>
        <v>0</v>
      </c>
      <c r="I736" s="19">
        <f t="shared" si="625"/>
        <v>1000000</v>
      </c>
      <c r="J736" s="19">
        <f t="shared" si="625"/>
        <v>1630000</v>
      </c>
      <c r="K736" s="19">
        <f t="shared" si="624"/>
        <v>0</v>
      </c>
      <c r="L736" s="19">
        <f t="shared" ref="L736:O736" si="626">L737+L745+L746+L747</f>
        <v>0</v>
      </c>
      <c r="M736" s="19">
        <f t="shared" si="626"/>
        <v>0</v>
      </c>
      <c r="N736" s="19">
        <f t="shared" si="626"/>
        <v>0</v>
      </c>
      <c r="O736" s="19">
        <f t="shared" si="626"/>
        <v>0</v>
      </c>
      <c r="P736" s="5" t="s">
        <v>159</v>
      </c>
      <c r="Q736" s="5" t="s">
        <v>161</v>
      </c>
      <c r="R736" s="33">
        <f t="shared" si="580"/>
        <v>0</v>
      </c>
      <c r="S736" s="36">
        <f t="shared" si="609"/>
        <v>0</v>
      </c>
    </row>
    <row r="737" spans="1:19" ht="19.5" thickTop="1" thickBot="1" x14ac:dyDescent="0.3">
      <c r="A737" s="3" t="str">
        <f t="shared" si="605"/>
        <v>a</v>
      </c>
      <c r="B737" s="1" t="s">
        <v>1</v>
      </c>
      <c r="C737" s="7" t="s">
        <v>2</v>
      </c>
      <c r="D737" s="15">
        <f>D738+D739+D740+D741+D742+D743+D744</f>
        <v>2630000</v>
      </c>
      <c r="E737" s="15">
        <f>E738+E739+E740+E741+E742+E743+E744</f>
        <v>0</v>
      </c>
      <c r="F737" s="20">
        <f t="shared" si="579"/>
        <v>2630000</v>
      </c>
      <c r="G737" s="20">
        <f t="shared" ref="G737:J737" si="627">G738+G739+G740+G741+G742+G743+G744</f>
        <v>0</v>
      </c>
      <c r="H737" s="20">
        <f t="shared" si="627"/>
        <v>0</v>
      </c>
      <c r="I737" s="20">
        <f t="shared" si="627"/>
        <v>1000000</v>
      </c>
      <c r="J737" s="20">
        <f t="shared" si="627"/>
        <v>1630000</v>
      </c>
      <c r="K737" s="20">
        <f t="shared" si="624"/>
        <v>0</v>
      </c>
      <c r="L737" s="20">
        <f t="shared" ref="L737:O737" si="628">L738+L739+L740+L741+L742+L743+L744</f>
        <v>0</v>
      </c>
      <c r="M737" s="20">
        <f t="shared" si="628"/>
        <v>0</v>
      </c>
      <c r="N737" s="20">
        <f t="shared" si="628"/>
        <v>0</v>
      </c>
      <c r="O737" s="20">
        <f t="shared" si="628"/>
        <v>0</v>
      </c>
      <c r="P737" s="5" t="s">
        <v>159</v>
      </c>
      <c r="Q737" s="5" t="s">
        <v>161</v>
      </c>
      <c r="R737" s="33">
        <f t="shared" si="580"/>
        <v>0</v>
      </c>
      <c r="S737" s="36">
        <f t="shared" si="609"/>
        <v>0</v>
      </c>
    </row>
    <row r="738" spans="1:19" ht="19.5" hidden="1" thickTop="1" thickBot="1" x14ac:dyDescent="0.3">
      <c r="A738" s="3" t="str">
        <f t="shared" si="605"/>
        <v>b</v>
      </c>
      <c r="B738" s="1" t="s">
        <v>1</v>
      </c>
      <c r="C738" s="7" t="s">
        <v>3</v>
      </c>
      <c r="D738" s="16">
        <v>0</v>
      </c>
      <c r="E738" s="16">
        <v>0</v>
      </c>
      <c r="F738" s="22">
        <f t="shared" si="579"/>
        <v>0</v>
      </c>
      <c r="G738" s="22"/>
      <c r="H738" s="22"/>
      <c r="I738" s="21"/>
      <c r="J738" s="22"/>
      <c r="K738" s="22">
        <f t="shared" si="624"/>
        <v>0</v>
      </c>
      <c r="L738" s="22"/>
      <c r="M738" s="22"/>
      <c r="N738" s="21"/>
      <c r="O738" s="22"/>
      <c r="Q738" s="5" t="s">
        <v>161</v>
      </c>
      <c r="R738" s="33">
        <f t="shared" si="580"/>
        <v>0</v>
      </c>
      <c r="S738" s="36">
        <f t="shared" si="609"/>
        <v>0</v>
      </c>
    </row>
    <row r="739" spans="1:19" ht="19.5" thickTop="1" thickBot="1" x14ac:dyDescent="0.3">
      <c r="A739" s="3" t="str">
        <f t="shared" si="605"/>
        <v>a</v>
      </c>
      <c r="B739" s="1" t="s">
        <v>1</v>
      </c>
      <c r="C739" s="7" t="s">
        <v>4</v>
      </c>
      <c r="D739" s="16">
        <v>2630000</v>
      </c>
      <c r="E739" s="16">
        <v>0</v>
      </c>
      <c r="F739" s="22">
        <f t="shared" si="579"/>
        <v>2630000</v>
      </c>
      <c r="G739" s="22"/>
      <c r="H739" s="22"/>
      <c r="I739" s="21">
        <v>1000000</v>
      </c>
      <c r="J739" s="22">
        <v>1630000</v>
      </c>
      <c r="K739" s="22">
        <f t="shared" si="624"/>
        <v>0</v>
      </c>
      <c r="L739" s="22"/>
      <c r="M739" s="22"/>
      <c r="N739" s="21"/>
      <c r="O739" s="22"/>
      <c r="Q739" s="5" t="s">
        <v>161</v>
      </c>
      <c r="R739" s="33">
        <f t="shared" si="580"/>
        <v>0</v>
      </c>
      <c r="S739" s="36">
        <f t="shared" si="609"/>
        <v>0</v>
      </c>
    </row>
    <row r="740" spans="1:19" ht="19.5" hidden="1" thickTop="1" thickBot="1" x14ac:dyDescent="0.3">
      <c r="A740" s="3" t="str">
        <f t="shared" si="605"/>
        <v>b</v>
      </c>
      <c r="B740" s="1" t="s">
        <v>1</v>
      </c>
      <c r="C740" s="7" t="s">
        <v>5</v>
      </c>
      <c r="D740" s="16">
        <v>0</v>
      </c>
      <c r="E740" s="16">
        <v>0</v>
      </c>
      <c r="F740" s="22">
        <f t="shared" si="579"/>
        <v>0</v>
      </c>
      <c r="G740" s="22"/>
      <c r="H740" s="22"/>
      <c r="I740" s="21"/>
      <c r="J740" s="22"/>
      <c r="K740" s="22">
        <f t="shared" si="624"/>
        <v>0</v>
      </c>
      <c r="L740" s="22"/>
      <c r="M740" s="22"/>
      <c r="N740" s="21"/>
      <c r="O740" s="22"/>
      <c r="Q740" s="5" t="s">
        <v>161</v>
      </c>
      <c r="R740" s="33">
        <f t="shared" si="580"/>
        <v>0</v>
      </c>
      <c r="S740" s="36">
        <f t="shared" si="609"/>
        <v>0</v>
      </c>
    </row>
    <row r="741" spans="1:19" ht="19.5" hidden="1" thickTop="1" thickBot="1" x14ac:dyDescent="0.3">
      <c r="A741" s="3" t="str">
        <f t="shared" si="605"/>
        <v>b</v>
      </c>
      <c r="B741" s="1" t="s">
        <v>1</v>
      </c>
      <c r="C741" s="7" t="s">
        <v>6</v>
      </c>
      <c r="D741" s="16">
        <v>0</v>
      </c>
      <c r="E741" s="16">
        <v>0</v>
      </c>
      <c r="F741" s="22">
        <f t="shared" si="579"/>
        <v>0</v>
      </c>
      <c r="G741" s="22"/>
      <c r="H741" s="22"/>
      <c r="I741" s="21"/>
      <c r="J741" s="22"/>
      <c r="K741" s="22">
        <f t="shared" si="624"/>
        <v>0</v>
      </c>
      <c r="L741" s="22"/>
      <c r="M741" s="22"/>
      <c r="N741" s="21"/>
      <c r="O741" s="22"/>
      <c r="Q741" s="5" t="s">
        <v>161</v>
      </c>
      <c r="R741" s="33">
        <f t="shared" si="580"/>
        <v>0</v>
      </c>
      <c r="S741" s="36">
        <f t="shared" si="609"/>
        <v>0</v>
      </c>
    </row>
    <row r="742" spans="1:19" ht="19.5" hidden="1" thickTop="1" thickBot="1" x14ac:dyDescent="0.3">
      <c r="A742" s="3" t="str">
        <f t="shared" si="605"/>
        <v>b</v>
      </c>
      <c r="B742" s="1" t="s">
        <v>1</v>
      </c>
      <c r="C742" s="7" t="s">
        <v>7</v>
      </c>
      <c r="D742" s="16">
        <v>0</v>
      </c>
      <c r="E742" s="16">
        <v>0</v>
      </c>
      <c r="F742" s="22">
        <f t="shared" si="579"/>
        <v>0</v>
      </c>
      <c r="G742" s="22"/>
      <c r="H742" s="22"/>
      <c r="I742" s="21"/>
      <c r="J742" s="22"/>
      <c r="K742" s="22">
        <f t="shared" si="624"/>
        <v>0</v>
      </c>
      <c r="L742" s="22"/>
      <c r="M742" s="22"/>
      <c r="N742" s="21"/>
      <c r="O742" s="22"/>
      <c r="Q742" s="5" t="s">
        <v>161</v>
      </c>
      <c r="R742" s="33">
        <f t="shared" si="580"/>
        <v>0</v>
      </c>
      <c r="S742" s="36">
        <f t="shared" si="609"/>
        <v>0</v>
      </c>
    </row>
    <row r="743" spans="1:19" ht="19.5" hidden="1" thickTop="1" thickBot="1" x14ac:dyDescent="0.3">
      <c r="A743" s="3" t="str">
        <f t="shared" si="605"/>
        <v>b</v>
      </c>
      <c r="B743" s="1" t="s">
        <v>1</v>
      </c>
      <c r="C743" s="7" t="s">
        <v>8</v>
      </c>
      <c r="D743" s="16">
        <v>0</v>
      </c>
      <c r="E743" s="16">
        <v>0</v>
      </c>
      <c r="F743" s="22">
        <f t="shared" si="579"/>
        <v>0</v>
      </c>
      <c r="G743" s="22"/>
      <c r="H743" s="22"/>
      <c r="I743" s="21"/>
      <c r="J743" s="22"/>
      <c r="K743" s="22">
        <f t="shared" si="624"/>
        <v>0</v>
      </c>
      <c r="L743" s="22"/>
      <c r="M743" s="22"/>
      <c r="N743" s="21"/>
      <c r="O743" s="22"/>
      <c r="Q743" s="5" t="s">
        <v>161</v>
      </c>
      <c r="R743" s="33">
        <f t="shared" si="580"/>
        <v>0</v>
      </c>
      <c r="S743" s="36">
        <f t="shared" si="609"/>
        <v>0</v>
      </c>
    </row>
    <row r="744" spans="1:19" ht="19.5" hidden="1" thickTop="1" thickBot="1" x14ac:dyDescent="0.3">
      <c r="A744" s="3" t="str">
        <f t="shared" si="605"/>
        <v>b</v>
      </c>
      <c r="B744" s="1" t="s">
        <v>1</v>
      </c>
      <c r="C744" s="7" t="s">
        <v>9</v>
      </c>
      <c r="D744" s="16">
        <v>0</v>
      </c>
      <c r="E744" s="16">
        <v>0</v>
      </c>
      <c r="F744" s="22">
        <f t="shared" si="579"/>
        <v>0</v>
      </c>
      <c r="G744" s="22"/>
      <c r="H744" s="22"/>
      <c r="I744" s="21"/>
      <c r="J744" s="22"/>
      <c r="K744" s="22">
        <f t="shared" si="624"/>
        <v>0</v>
      </c>
      <c r="L744" s="22"/>
      <c r="M744" s="22"/>
      <c r="N744" s="21"/>
      <c r="O744" s="22"/>
      <c r="Q744" s="5" t="s">
        <v>161</v>
      </c>
      <c r="R744" s="33">
        <f t="shared" si="580"/>
        <v>0</v>
      </c>
      <c r="S744" s="36">
        <f t="shared" si="609"/>
        <v>0</v>
      </c>
    </row>
    <row r="745" spans="1:19" ht="19.5" hidden="1" thickTop="1" thickBot="1" x14ac:dyDescent="0.3">
      <c r="A745" s="3" t="str">
        <f t="shared" si="605"/>
        <v>b</v>
      </c>
      <c r="B745" s="1" t="s">
        <v>1</v>
      </c>
      <c r="C745" s="7" t="s">
        <v>10</v>
      </c>
      <c r="D745" s="16">
        <v>0</v>
      </c>
      <c r="E745" s="16">
        <v>0</v>
      </c>
      <c r="F745" s="22">
        <f t="shared" si="579"/>
        <v>0</v>
      </c>
      <c r="G745" s="22"/>
      <c r="H745" s="22"/>
      <c r="I745" s="21"/>
      <c r="J745" s="22"/>
      <c r="K745" s="22">
        <f t="shared" si="624"/>
        <v>0</v>
      </c>
      <c r="L745" s="22"/>
      <c r="M745" s="22"/>
      <c r="N745" s="21"/>
      <c r="O745" s="22"/>
      <c r="Q745" s="5" t="s">
        <v>161</v>
      </c>
      <c r="R745" s="33">
        <f t="shared" si="580"/>
        <v>0</v>
      </c>
      <c r="S745" s="36">
        <f t="shared" si="609"/>
        <v>0</v>
      </c>
    </row>
    <row r="746" spans="1:19" ht="19.5" hidden="1" thickTop="1" thickBot="1" x14ac:dyDescent="0.3">
      <c r="A746" s="3" t="str">
        <f t="shared" si="605"/>
        <v>b</v>
      </c>
      <c r="B746" s="1" t="s">
        <v>1</v>
      </c>
      <c r="C746" s="7" t="s">
        <v>11</v>
      </c>
      <c r="D746" s="16">
        <v>0</v>
      </c>
      <c r="E746" s="16">
        <v>0</v>
      </c>
      <c r="F746" s="22">
        <f t="shared" si="579"/>
        <v>0</v>
      </c>
      <c r="G746" s="22"/>
      <c r="H746" s="22"/>
      <c r="I746" s="21"/>
      <c r="J746" s="22"/>
      <c r="K746" s="22">
        <f t="shared" si="624"/>
        <v>0</v>
      </c>
      <c r="L746" s="22"/>
      <c r="M746" s="22"/>
      <c r="N746" s="21"/>
      <c r="O746" s="22"/>
      <c r="Q746" s="5" t="s">
        <v>161</v>
      </c>
      <c r="R746" s="33">
        <f t="shared" si="580"/>
        <v>0</v>
      </c>
      <c r="S746" s="36">
        <f t="shared" si="609"/>
        <v>0</v>
      </c>
    </row>
    <row r="747" spans="1:19" ht="19.5" hidden="1" thickTop="1" thickBot="1" x14ac:dyDescent="0.3">
      <c r="A747" s="3" t="str">
        <f t="shared" si="605"/>
        <v>b</v>
      </c>
      <c r="B747" s="1" t="s">
        <v>1</v>
      </c>
      <c r="C747" s="7" t="s">
        <v>12</v>
      </c>
      <c r="D747" s="16">
        <v>0</v>
      </c>
      <c r="E747" s="16">
        <v>0</v>
      </c>
      <c r="F747" s="22">
        <f t="shared" si="579"/>
        <v>0</v>
      </c>
      <c r="G747" s="22"/>
      <c r="H747" s="22"/>
      <c r="I747" s="21"/>
      <c r="J747" s="22"/>
      <c r="K747" s="22">
        <f t="shared" si="624"/>
        <v>0</v>
      </c>
      <c r="L747" s="22"/>
      <c r="M747" s="22"/>
      <c r="N747" s="21"/>
      <c r="O747" s="22"/>
      <c r="Q747" s="5" t="s">
        <v>161</v>
      </c>
      <c r="R747" s="33">
        <f t="shared" si="580"/>
        <v>0</v>
      </c>
      <c r="S747" s="36">
        <f t="shared" si="609"/>
        <v>0</v>
      </c>
    </row>
    <row r="748" spans="1:19" ht="31.5" thickTop="1" thickBot="1" x14ac:dyDescent="0.3">
      <c r="A748" s="3" t="str">
        <f t="shared" si="605"/>
        <v>a</v>
      </c>
      <c r="B748" s="8" t="s">
        <v>111</v>
      </c>
      <c r="C748" s="9" t="s">
        <v>112</v>
      </c>
      <c r="D748" s="14">
        <f>D749+D757+D758+D759</f>
        <v>7000000</v>
      </c>
      <c r="E748" s="14">
        <f>E749+E757+E758+E759</f>
        <v>0</v>
      </c>
      <c r="F748" s="19">
        <f t="shared" si="579"/>
        <v>7000000</v>
      </c>
      <c r="G748" s="19">
        <f t="shared" ref="G748:J748" si="629">G749+G757+G758+G759</f>
        <v>1672700</v>
      </c>
      <c r="H748" s="19">
        <f t="shared" si="629"/>
        <v>1782900</v>
      </c>
      <c r="I748" s="19">
        <f t="shared" si="629"/>
        <v>1783600</v>
      </c>
      <c r="J748" s="19">
        <f t="shared" si="629"/>
        <v>1760800</v>
      </c>
      <c r="K748" s="19">
        <f t="shared" si="624"/>
        <v>0</v>
      </c>
      <c r="L748" s="19">
        <f t="shared" ref="L748:O748" si="630">L749+L757+L758+L759</f>
        <v>0</v>
      </c>
      <c r="M748" s="19">
        <f t="shared" si="630"/>
        <v>0</v>
      </c>
      <c r="N748" s="19">
        <f t="shared" si="630"/>
        <v>0</v>
      </c>
      <c r="O748" s="19">
        <f t="shared" si="630"/>
        <v>0</v>
      </c>
      <c r="P748" s="5" t="s">
        <v>159</v>
      </c>
      <c r="Q748" s="5" t="s">
        <v>167</v>
      </c>
      <c r="R748" s="33">
        <f t="shared" si="580"/>
        <v>0</v>
      </c>
      <c r="S748" s="36">
        <f t="shared" si="609"/>
        <v>0</v>
      </c>
    </row>
    <row r="749" spans="1:19" ht="19.5" thickTop="1" thickBot="1" x14ac:dyDescent="0.3">
      <c r="A749" s="3" t="str">
        <f t="shared" si="605"/>
        <v>a</v>
      </c>
      <c r="B749" s="1" t="s">
        <v>1</v>
      </c>
      <c r="C749" s="7" t="s">
        <v>2</v>
      </c>
      <c r="D749" s="15">
        <f>D750+D751+D752+D753+D754+D755+D756</f>
        <v>7000000</v>
      </c>
      <c r="E749" s="15">
        <f>E750+E751+E752+E753+E754+E755+E756</f>
        <v>0</v>
      </c>
      <c r="F749" s="20">
        <f t="shared" si="579"/>
        <v>7000000</v>
      </c>
      <c r="G749" s="20">
        <f t="shared" ref="G749:J749" si="631">G750+G751+G752+G753+G754+G755+G756</f>
        <v>1672700</v>
      </c>
      <c r="H749" s="20">
        <f t="shared" si="631"/>
        <v>1782900</v>
      </c>
      <c r="I749" s="20">
        <f t="shared" si="631"/>
        <v>1783600</v>
      </c>
      <c r="J749" s="20">
        <f t="shared" si="631"/>
        <v>1760800</v>
      </c>
      <c r="K749" s="20">
        <f t="shared" si="624"/>
        <v>0</v>
      </c>
      <c r="L749" s="20">
        <f t="shared" ref="L749:O749" si="632">L750+L751+L752+L753+L754+L755+L756</f>
        <v>0</v>
      </c>
      <c r="M749" s="20">
        <f t="shared" si="632"/>
        <v>0</v>
      </c>
      <c r="N749" s="20">
        <f t="shared" si="632"/>
        <v>0</v>
      </c>
      <c r="O749" s="20">
        <f t="shared" si="632"/>
        <v>0</v>
      </c>
      <c r="P749" s="5" t="s">
        <v>159</v>
      </c>
      <c r="Q749" s="5" t="s">
        <v>167</v>
      </c>
      <c r="R749" s="33">
        <f t="shared" si="580"/>
        <v>0</v>
      </c>
      <c r="S749" s="36">
        <f t="shared" si="609"/>
        <v>0</v>
      </c>
    </row>
    <row r="750" spans="1:19" ht="19.5" hidden="1" thickTop="1" thickBot="1" x14ac:dyDescent="0.3">
      <c r="A750" s="3" t="str">
        <f t="shared" si="605"/>
        <v>b</v>
      </c>
      <c r="B750" s="1" t="s">
        <v>1</v>
      </c>
      <c r="C750" s="7" t="s">
        <v>3</v>
      </c>
      <c r="D750" s="15">
        <f>D762+D774</f>
        <v>0</v>
      </c>
      <c r="E750" s="15">
        <f>E762+E774</f>
        <v>0</v>
      </c>
      <c r="F750" s="20">
        <f t="shared" si="579"/>
        <v>0</v>
      </c>
      <c r="G750" s="20">
        <f t="shared" ref="G750:J750" si="633">G762+G774</f>
        <v>0</v>
      </c>
      <c r="H750" s="20">
        <f t="shared" si="633"/>
        <v>0</v>
      </c>
      <c r="I750" s="20">
        <f t="shared" si="633"/>
        <v>0</v>
      </c>
      <c r="J750" s="20">
        <f t="shared" si="633"/>
        <v>0</v>
      </c>
      <c r="K750" s="20">
        <f t="shared" si="624"/>
        <v>0</v>
      </c>
      <c r="L750" s="20">
        <f t="shared" ref="L750:O750" si="634">L762+L774</f>
        <v>0</v>
      </c>
      <c r="M750" s="20">
        <f t="shared" si="634"/>
        <v>0</v>
      </c>
      <c r="N750" s="20">
        <f t="shared" si="634"/>
        <v>0</v>
      </c>
      <c r="O750" s="20">
        <f t="shared" si="634"/>
        <v>0</v>
      </c>
      <c r="P750" s="5" t="s">
        <v>159</v>
      </c>
      <c r="Q750" s="5" t="s">
        <v>167</v>
      </c>
      <c r="R750" s="33">
        <f t="shared" si="580"/>
        <v>0</v>
      </c>
      <c r="S750" s="36">
        <f t="shared" si="609"/>
        <v>0</v>
      </c>
    </row>
    <row r="751" spans="1:19" ht="19.5" thickTop="1" thickBot="1" x14ac:dyDescent="0.3">
      <c r="A751" s="3" t="str">
        <f t="shared" si="605"/>
        <v>a</v>
      </c>
      <c r="B751" s="1" t="s">
        <v>1</v>
      </c>
      <c r="C751" s="7" t="s">
        <v>4</v>
      </c>
      <c r="D751" s="15">
        <f t="shared" ref="D751:E751" si="635">D763+D775</f>
        <v>87000</v>
      </c>
      <c r="E751" s="15">
        <f t="shared" si="635"/>
        <v>0</v>
      </c>
      <c r="F751" s="20">
        <f t="shared" si="579"/>
        <v>87000</v>
      </c>
      <c r="G751" s="20">
        <f t="shared" ref="G751:J751" si="636">G763+G775</f>
        <v>21700</v>
      </c>
      <c r="H751" s="20">
        <f t="shared" si="636"/>
        <v>21700</v>
      </c>
      <c r="I751" s="20">
        <f t="shared" si="636"/>
        <v>21800</v>
      </c>
      <c r="J751" s="20">
        <f t="shared" si="636"/>
        <v>21800</v>
      </c>
      <c r="K751" s="20">
        <f t="shared" si="624"/>
        <v>0</v>
      </c>
      <c r="L751" s="20">
        <f t="shared" ref="L751:O751" si="637">L763+L775</f>
        <v>0</v>
      </c>
      <c r="M751" s="20">
        <f t="shared" si="637"/>
        <v>0</v>
      </c>
      <c r="N751" s="20">
        <f t="shared" si="637"/>
        <v>0</v>
      </c>
      <c r="O751" s="20">
        <f t="shared" si="637"/>
        <v>0</v>
      </c>
      <c r="P751" s="5" t="s">
        <v>159</v>
      </c>
      <c r="Q751" s="5" t="s">
        <v>167</v>
      </c>
      <c r="R751" s="33">
        <f t="shared" si="580"/>
        <v>0</v>
      </c>
      <c r="S751" s="36">
        <f t="shared" si="609"/>
        <v>0</v>
      </c>
    </row>
    <row r="752" spans="1:19" ht="19.5" hidden="1" thickTop="1" thickBot="1" x14ac:dyDescent="0.3">
      <c r="A752" s="3" t="str">
        <f t="shared" si="605"/>
        <v>b</v>
      </c>
      <c r="B752" s="1" t="s">
        <v>1</v>
      </c>
      <c r="C752" s="7" t="s">
        <v>5</v>
      </c>
      <c r="D752" s="15">
        <f t="shared" ref="D752:E752" si="638">D764+D776</f>
        <v>0</v>
      </c>
      <c r="E752" s="15">
        <f t="shared" si="638"/>
        <v>0</v>
      </c>
      <c r="F752" s="20">
        <f t="shared" si="579"/>
        <v>0</v>
      </c>
      <c r="G752" s="20">
        <f t="shared" ref="G752:J752" si="639">G764+G776</f>
        <v>0</v>
      </c>
      <c r="H752" s="20">
        <f t="shared" si="639"/>
        <v>0</v>
      </c>
      <c r="I752" s="20">
        <f t="shared" si="639"/>
        <v>0</v>
      </c>
      <c r="J752" s="20">
        <f t="shared" si="639"/>
        <v>0</v>
      </c>
      <c r="K752" s="20">
        <f t="shared" si="624"/>
        <v>0</v>
      </c>
      <c r="L752" s="20">
        <f t="shared" ref="L752:O752" si="640">L764+L776</f>
        <v>0</v>
      </c>
      <c r="M752" s="20">
        <f t="shared" si="640"/>
        <v>0</v>
      </c>
      <c r="N752" s="20">
        <f t="shared" si="640"/>
        <v>0</v>
      </c>
      <c r="O752" s="20">
        <f t="shared" si="640"/>
        <v>0</v>
      </c>
      <c r="P752" s="5" t="s">
        <v>159</v>
      </c>
      <c r="Q752" s="5" t="s">
        <v>167</v>
      </c>
      <c r="R752" s="33">
        <f t="shared" si="580"/>
        <v>0</v>
      </c>
      <c r="S752" s="36">
        <f t="shared" si="609"/>
        <v>0</v>
      </c>
    </row>
    <row r="753" spans="1:19" ht="19.5" hidden="1" thickTop="1" thickBot="1" x14ac:dyDescent="0.3">
      <c r="A753" s="3" t="str">
        <f t="shared" si="605"/>
        <v>b</v>
      </c>
      <c r="B753" s="1" t="s">
        <v>1</v>
      </c>
      <c r="C753" s="7" t="s">
        <v>6</v>
      </c>
      <c r="D753" s="15">
        <f t="shared" ref="D753:E753" si="641">D765+D777</f>
        <v>0</v>
      </c>
      <c r="E753" s="15">
        <f t="shared" si="641"/>
        <v>0</v>
      </c>
      <c r="F753" s="20">
        <f t="shared" si="579"/>
        <v>0</v>
      </c>
      <c r="G753" s="20">
        <f t="shared" ref="G753:J753" si="642">G765+G777</f>
        <v>0</v>
      </c>
      <c r="H753" s="20">
        <f t="shared" si="642"/>
        <v>0</v>
      </c>
      <c r="I753" s="20">
        <f t="shared" si="642"/>
        <v>0</v>
      </c>
      <c r="J753" s="20">
        <f t="shared" si="642"/>
        <v>0</v>
      </c>
      <c r="K753" s="20">
        <f t="shared" si="624"/>
        <v>0</v>
      </c>
      <c r="L753" s="20">
        <f t="shared" ref="L753:O753" si="643">L765+L777</f>
        <v>0</v>
      </c>
      <c r="M753" s="20">
        <f t="shared" si="643"/>
        <v>0</v>
      </c>
      <c r="N753" s="20">
        <f t="shared" si="643"/>
        <v>0</v>
      </c>
      <c r="O753" s="20">
        <f t="shared" si="643"/>
        <v>0</v>
      </c>
      <c r="P753" s="5" t="s">
        <v>159</v>
      </c>
      <c r="Q753" s="5" t="s">
        <v>167</v>
      </c>
      <c r="R753" s="33">
        <f t="shared" si="580"/>
        <v>0</v>
      </c>
      <c r="S753" s="36">
        <f t="shared" si="609"/>
        <v>0</v>
      </c>
    </row>
    <row r="754" spans="1:19" ht="19.5" hidden="1" thickTop="1" thickBot="1" x14ac:dyDescent="0.3">
      <c r="A754" s="3" t="str">
        <f t="shared" si="605"/>
        <v>b</v>
      </c>
      <c r="B754" s="1" t="s">
        <v>1</v>
      </c>
      <c r="C754" s="7" t="s">
        <v>7</v>
      </c>
      <c r="D754" s="15">
        <f t="shared" ref="D754:E754" si="644">D766+D778</f>
        <v>0</v>
      </c>
      <c r="E754" s="15">
        <f t="shared" si="644"/>
        <v>0</v>
      </c>
      <c r="F754" s="20">
        <f t="shared" si="579"/>
        <v>0</v>
      </c>
      <c r="G754" s="20">
        <f t="shared" ref="G754:J754" si="645">G766+G778</f>
        <v>0</v>
      </c>
      <c r="H754" s="20">
        <f t="shared" si="645"/>
        <v>0</v>
      </c>
      <c r="I754" s="20">
        <f t="shared" si="645"/>
        <v>0</v>
      </c>
      <c r="J754" s="20">
        <f t="shared" si="645"/>
        <v>0</v>
      </c>
      <c r="K754" s="20">
        <f t="shared" si="624"/>
        <v>0</v>
      </c>
      <c r="L754" s="20">
        <f t="shared" ref="L754:O754" si="646">L766+L778</f>
        <v>0</v>
      </c>
      <c r="M754" s="20">
        <f t="shared" si="646"/>
        <v>0</v>
      </c>
      <c r="N754" s="20">
        <f t="shared" si="646"/>
        <v>0</v>
      </c>
      <c r="O754" s="20">
        <f t="shared" si="646"/>
        <v>0</v>
      </c>
      <c r="P754" s="5" t="s">
        <v>159</v>
      </c>
      <c r="Q754" s="5" t="s">
        <v>167</v>
      </c>
      <c r="R754" s="33">
        <f t="shared" si="580"/>
        <v>0</v>
      </c>
      <c r="S754" s="36">
        <f t="shared" si="609"/>
        <v>0</v>
      </c>
    </row>
    <row r="755" spans="1:19" ht="19.5" thickTop="1" thickBot="1" x14ac:dyDescent="0.3">
      <c r="A755" s="3" t="str">
        <f t="shared" si="605"/>
        <v>a</v>
      </c>
      <c r="B755" s="1" t="s">
        <v>1</v>
      </c>
      <c r="C755" s="7" t="s">
        <v>8</v>
      </c>
      <c r="D755" s="15">
        <f t="shared" ref="D755:E755" si="647">D767+D779</f>
        <v>6913000</v>
      </c>
      <c r="E755" s="15">
        <f t="shared" si="647"/>
        <v>0</v>
      </c>
      <c r="F755" s="20">
        <f t="shared" si="579"/>
        <v>6913000</v>
      </c>
      <c r="G755" s="20">
        <f t="shared" ref="G755:J755" si="648">G767+G779</f>
        <v>1651000</v>
      </c>
      <c r="H755" s="20">
        <f t="shared" si="648"/>
        <v>1761200</v>
      </c>
      <c r="I755" s="20">
        <f t="shared" si="648"/>
        <v>1761800</v>
      </c>
      <c r="J755" s="20">
        <f t="shared" si="648"/>
        <v>1739000</v>
      </c>
      <c r="K755" s="20">
        <f t="shared" si="624"/>
        <v>0</v>
      </c>
      <c r="L755" s="20">
        <f t="shared" ref="L755:O755" si="649">L767+L779</f>
        <v>0</v>
      </c>
      <c r="M755" s="20">
        <f t="shared" si="649"/>
        <v>0</v>
      </c>
      <c r="N755" s="20">
        <f t="shared" si="649"/>
        <v>0</v>
      </c>
      <c r="O755" s="20">
        <f t="shared" si="649"/>
        <v>0</v>
      </c>
      <c r="P755" s="5" t="s">
        <v>159</v>
      </c>
      <c r="Q755" s="5" t="s">
        <v>167</v>
      </c>
      <c r="R755" s="33">
        <f t="shared" si="580"/>
        <v>0</v>
      </c>
      <c r="S755" s="36">
        <f t="shared" si="609"/>
        <v>0</v>
      </c>
    </row>
    <row r="756" spans="1:19" ht="19.5" hidden="1" thickTop="1" thickBot="1" x14ac:dyDescent="0.3">
      <c r="A756" s="3" t="str">
        <f t="shared" si="605"/>
        <v>b</v>
      </c>
      <c r="B756" s="1" t="s">
        <v>1</v>
      </c>
      <c r="C756" s="7" t="s">
        <v>9</v>
      </c>
      <c r="D756" s="15">
        <f t="shared" ref="D756:E756" si="650">D768+D780</f>
        <v>0</v>
      </c>
      <c r="E756" s="15">
        <f t="shared" si="650"/>
        <v>0</v>
      </c>
      <c r="F756" s="20">
        <f t="shared" ref="F756:F831" si="651">G756+H756+I756+J756</f>
        <v>0</v>
      </c>
      <c r="G756" s="20">
        <f t="shared" ref="G756:J756" si="652">G768+G780</f>
        <v>0</v>
      </c>
      <c r="H756" s="20">
        <f t="shared" si="652"/>
        <v>0</v>
      </c>
      <c r="I756" s="20">
        <f t="shared" si="652"/>
        <v>0</v>
      </c>
      <c r="J756" s="20">
        <f t="shared" si="652"/>
        <v>0</v>
      </c>
      <c r="K756" s="20">
        <f t="shared" si="624"/>
        <v>0</v>
      </c>
      <c r="L756" s="20">
        <f t="shared" ref="L756:O756" si="653">L768+L780</f>
        <v>0</v>
      </c>
      <c r="M756" s="20">
        <f t="shared" si="653"/>
        <v>0</v>
      </c>
      <c r="N756" s="20">
        <f t="shared" si="653"/>
        <v>0</v>
      </c>
      <c r="O756" s="20">
        <f t="shared" si="653"/>
        <v>0</v>
      </c>
      <c r="P756" s="5" t="s">
        <v>159</v>
      </c>
      <c r="Q756" s="5" t="s">
        <v>167</v>
      </c>
      <c r="R756" s="33">
        <f t="shared" ref="R756:R831" si="654">D756-F756</f>
        <v>0</v>
      </c>
      <c r="S756" s="36">
        <f t="shared" si="609"/>
        <v>0</v>
      </c>
    </row>
    <row r="757" spans="1:19" ht="19.5" hidden="1" thickTop="1" thickBot="1" x14ac:dyDescent="0.3">
      <c r="A757" s="3" t="str">
        <f t="shared" si="605"/>
        <v>b</v>
      </c>
      <c r="B757" s="1" t="s">
        <v>1</v>
      </c>
      <c r="C757" s="7" t="s">
        <v>10</v>
      </c>
      <c r="D757" s="15">
        <f t="shared" ref="D757:E757" si="655">D769+D781</f>
        <v>0</v>
      </c>
      <c r="E757" s="15">
        <f t="shared" si="655"/>
        <v>0</v>
      </c>
      <c r="F757" s="20">
        <f t="shared" si="651"/>
        <v>0</v>
      </c>
      <c r="G757" s="20">
        <f t="shared" ref="G757:J757" si="656">G769+G781</f>
        <v>0</v>
      </c>
      <c r="H757" s="20">
        <f t="shared" si="656"/>
        <v>0</v>
      </c>
      <c r="I757" s="20">
        <f t="shared" si="656"/>
        <v>0</v>
      </c>
      <c r="J757" s="20">
        <f t="shared" si="656"/>
        <v>0</v>
      </c>
      <c r="K757" s="20">
        <f t="shared" si="624"/>
        <v>0</v>
      </c>
      <c r="L757" s="20">
        <f t="shared" ref="L757:O757" si="657">L769+L781</f>
        <v>0</v>
      </c>
      <c r="M757" s="20">
        <f t="shared" si="657"/>
        <v>0</v>
      </c>
      <c r="N757" s="20">
        <f t="shared" si="657"/>
        <v>0</v>
      </c>
      <c r="O757" s="20">
        <f t="shared" si="657"/>
        <v>0</v>
      </c>
      <c r="P757" s="5" t="s">
        <v>159</v>
      </c>
      <c r="Q757" s="5" t="s">
        <v>167</v>
      </c>
      <c r="R757" s="33">
        <f t="shared" si="654"/>
        <v>0</v>
      </c>
      <c r="S757" s="36">
        <f t="shared" si="609"/>
        <v>0</v>
      </c>
    </row>
    <row r="758" spans="1:19" ht="19.5" hidden="1" thickTop="1" thickBot="1" x14ac:dyDescent="0.3">
      <c r="A758" s="3" t="str">
        <f t="shared" si="605"/>
        <v>b</v>
      </c>
      <c r="B758" s="1" t="s">
        <v>1</v>
      </c>
      <c r="C758" s="7" t="s">
        <v>11</v>
      </c>
      <c r="D758" s="15">
        <f t="shared" ref="D758:E758" si="658">D770+D782</f>
        <v>0</v>
      </c>
      <c r="E758" s="15">
        <f t="shared" si="658"/>
        <v>0</v>
      </c>
      <c r="F758" s="20">
        <f t="shared" si="651"/>
        <v>0</v>
      </c>
      <c r="G758" s="20">
        <f t="shared" ref="G758:J758" si="659">G770+G782</f>
        <v>0</v>
      </c>
      <c r="H758" s="20">
        <f t="shared" si="659"/>
        <v>0</v>
      </c>
      <c r="I758" s="20">
        <f t="shared" si="659"/>
        <v>0</v>
      </c>
      <c r="J758" s="20">
        <f t="shared" si="659"/>
        <v>0</v>
      </c>
      <c r="K758" s="20">
        <f t="shared" si="624"/>
        <v>0</v>
      </c>
      <c r="L758" s="20">
        <f t="shared" ref="L758:O758" si="660">L770+L782</f>
        <v>0</v>
      </c>
      <c r="M758" s="20">
        <f t="shared" si="660"/>
        <v>0</v>
      </c>
      <c r="N758" s="20">
        <f t="shared" si="660"/>
        <v>0</v>
      </c>
      <c r="O758" s="20">
        <f t="shared" si="660"/>
        <v>0</v>
      </c>
      <c r="P758" s="5" t="s">
        <v>159</v>
      </c>
      <c r="Q758" s="5" t="s">
        <v>167</v>
      </c>
      <c r="R758" s="33">
        <f t="shared" si="654"/>
        <v>0</v>
      </c>
      <c r="S758" s="36">
        <f t="shared" si="609"/>
        <v>0</v>
      </c>
    </row>
    <row r="759" spans="1:19" ht="19.5" hidden="1" thickTop="1" thickBot="1" x14ac:dyDescent="0.3">
      <c r="A759" s="3" t="str">
        <f t="shared" si="605"/>
        <v>b</v>
      </c>
      <c r="B759" s="1" t="s">
        <v>1</v>
      </c>
      <c r="C759" s="7" t="s">
        <v>12</v>
      </c>
      <c r="D759" s="15">
        <f t="shared" ref="D759:E759" si="661">D771+D783</f>
        <v>0</v>
      </c>
      <c r="E759" s="15">
        <f t="shared" si="661"/>
        <v>0</v>
      </c>
      <c r="F759" s="20">
        <f t="shared" si="651"/>
        <v>0</v>
      </c>
      <c r="G759" s="20">
        <f t="shared" ref="G759:J759" si="662">G771+G783</f>
        <v>0</v>
      </c>
      <c r="H759" s="20">
        <f t="shared" si="662"/>
        <v>0</v>
      </c>
      <c r="I759" s="20">
        <f t="shared" si="662"/>
        <v>0</v>
      </c>
      <c r="J759" s="20">
        <f t="shared" si="662"/>
        <v>0</v>
      </c>
      <c r="K759" s="20">
        <f t="shared" si="624"/>
        <v>0</v>
      </c>
      <c r="L759" s="20">
        <f t="shared" ref="L759:O759" si="663">L771+L783</f>
        <v>0</v>
      </c>
      <c r="M759" s="20">
        <f t="shared" si="663"/>
        <v>0</v>
      </c>
      <c r="N759" s="20">
        <f t="shared" si="663"/>
        <v>0</v>
      </c>
      <c r="O759" s="20">
        <f t="shared" si="663"/>
        <v>0</v>
      </c>
      <c r="P759" s="5" t="s">
        <v>159</v>
      </c>
      <c r="Q759" s="5" t="s">
        <v>167</v>
      </c>
      <c r="R759" s="33">
        <f t="shared" si="654"/>
        <v>0</v>
      </c>
      <c r="S759" s="36">
        <f t="shared" si="609"/>
        <v>0</v>
      </c>
    </row>
    <row r="760" spans="1:19" ht="37.5" thickTop="1" thickBot="1" x14ac:dyDescent="0.3">
      <c r="A760" s="3" t="str">
        <f t="shared" si="605"/>
        <v>a</v>
      </c>
      <c r="B760" s="8" t="s">
        <v>113</v>
      </c>
      <c r="C760" s="9" t="s">
        <v>112</v>
      </c>
      <c r="D760" s="14">
        <f>D761+D769+D770+D771</f>
        <v>6458000</v>
      </c>
      <c r="E760" s="14">
        <f>E761+E769+E770+E771</f>
        <v>0</v>
      </c>
      <c r="F760" s="19">
        <f t="shared" si="651"/>
        <v>6458000</v>
      </c>
      <c r="G760" s="19">
        <f t="shared" ref="G760:J760" si="664">G761+G769+G770+G771</f>
        <v>1614500</v>
      </c>
      <c r="H760" s="19">
        <f t="shared" si="664"/>
        <v>1614500</v>
      </c>
      <c r="I760" s="19">
        <f t="shared" si="664"/>
        <v>1614500</v>
      </c>
      <c r="J760" s="19">
        <f t="shared" si="664"/>
        <v>1614500</v>
      </c>
      <c r="K760" s="19">
        <f t="shared" si="624"/>
        <v>0</v>
      </c>
      <c r="L760" s="19">
        <f t="shared" ref="L760:O760" si="665">L761+L769+L770+L771</f>
        <v>0</v>
      </c>
      <c r="M760" s="19">
        <f t="shared" si="665"/>
        <v>0</v>
      </c>
      <c r="N760" s="19">
        <f t="shared" si="665"/>
        <v>0</v>
      </c>
      <c r="O760" s="19">
        <f t="shared" si="665"/>
        <v>0</v>
      </c>
      <c r="P760" s="5" t="s">
        <v>159</v>
      </c>
      <c r="Q760" s="5" t="s">
        <v>163</v>
      </c>
      <c r="R760" s="33">
        <f t="shared" si="654"/>
        <v>0</v>
      </c>
      <c r="S760" s="36">
        <f t="shared" si="609"/>
        <v>0</v>
      </c>
    </row>
    <row r="761" spans="1:19" ht="19.5" thickTop="1" thickBot="1" x14ac:dyDescent="0.3">
      <c r="A761" s="3" t="str">
        <f t="shared" si="605"/>
        <v>a</v>
      </c>
      <c r="B761" s="1" t="s">
        <v>1</v>
      </c>
      <c r="C761" s="7" t="s">
        <v>2</v>
      </c>
      <c r="D761" s="15">
        <f>D762+D763+D764+D765+D766+D767+D768</f>
        <v>6458000</v>
      </c>
      <c r="E761" s="15">
        <f>E762+E763+E764+E765+E766+E767+E768</f>
        <v>0</v>
      </c>
      <c r="F761" s="20">
        <f t="shared" si="651"/>
        <v>6458000</v>
      </c>
      <c r="G761" s="20">
        <f t="shared" ref="G761:J761" si="666">G762+G763+G764+G765+G766+G767+G768</f>
        <v>1614500</v>
      </c>
      <c r="H761" s="20">
        <f t="shared" si="666"/>
        <v>1614500</v>
      </c>
      <c r="I761" s="20">
        <f t="shared" si="666"/>
        <v>1614500</v>
      </c>
      <c r="J761" s="20">
        <f t="shared" si="666"/>
        <v>1614500</v>
      </c>
      <c r="K761" s="20">
        <f t="shared" si="624"/>
        <v>0</v>
      </c>
      <c r="L761" s="20">
        <f t="shared" ref="L761:O761" si="667">L762+L763+L764+L765+L766+L767+L768</f>
        <v>0</v>
      </c>
      <c r="M761" s="20">
        <f t="shared" si="667"/>
        <v>0</v>
      </c>
      <c r="N761" s="20">
        <f t="shared" si="667"/>
        <v>0</v>
      </c>
      <c r="O761" s="20">
        <f t="shared" si="667"/>
        <v>0</v>
      </c>
      <c r="P761" s="5" t="s">
        <v>159</v>
      </c>
      <c r="Q761" s="5" t="s">
        <v>163</v>
      </c>
      <c r="R761" s="33">
        <f t="shared" si="654"/>
        <v>0</v>
      </c>
      <c r="S761" s="36">
        <f t="shared" si="609"/>
        <v>0</v>
      </c>
    </row>
    <row r="762" spans="1:19" ht="19.5" hidden="1" thickTop="1" thickBot="1" x14ac:dyDescent="0.3">
      <c r="A762" s="3" t="str">
        <f t="shared" si="605"/>
        <v>b</v>
      </c>
      <c r="B762" s="1" t="s">
        <v>1</v>
      </c>
      <c r="C762" s="7" t="s">
        <v>3</v>
      </c>
      <c r="D762" s="16">
        <v>0</v>
      </c>
      <c r="E762" s="16">
        <v>0</v>
      </c>
      <c r="F762" s="22">
        <f t="shared" si="651"/>
        <v>0</v>
      </c>
      <c r="G762" s="22"/>
      <c r="H762" s="22"/>
      <c r="I762" s="21"/>
      <c r="J762" s="22"/>
      <c r="K762" s="22">
        <f t="shared" si="624"/>
        <v>0</v>
      </c>
      <c r="L762" s="22"/>
      <c r="M762" s="22"/>
      <c r="N762" s="21"/>
      <c r="O762" s="22"/>
      <c r="Q762" s="5" t="s">
        <v>163</v>
      </c>
      <c r="R762" s="33">
        <f t="shared" si="654"/>
        <v>0</v>
      </c>
      <c r="S762" s="36">
        <f t="shared" si="609"/>
        <v>0</v>
      </c>
    </row>
    <row r="763" spans="1:19" ht="19.5" thickTop="1" thickBot="1" x14ac:dyDescent="0.3">
      <c r="A763" s="3" t="str">
        <f t="shared" si="605"/>
        <v>a</v>
      </c>
      <c r="B763" s="1" t="s">
        <v>1</v>
      </c>
      <c r="C763" s="7" t="s">
        <v>4</v>
      </c>
      <c r="D763" s="16">
        <v>36000</v>
      </c>
      <c r="E763" s="16">
        <v>0</v>
      </c>
      <c r="F763" s="22">
        <f t="shared" si="651"/>
        <v>36000</v>
      </c>
      <c r="G763" s="22">
        <v>9000</v>
      </c>
      <c r="H763" s="22">
        <v>9000</v>
      </c>
      <c r="I763" s="22">
        <v>9000</v>
      </c>
      <c r="J763" s="22">
        <v>9000</v>
      </c>
      <c r="K763" s="22">
        <f t="shared" si="624"/>
        <v>0</v>
      </c>
      <c r="L763" s="22"/>
      <c r="M763" s="22"/>
      <c r="N763" s="21"/>
      <c r="O763" s="22"/>
      <c r="Q763" s="5" t="s">
        <v>163</v>
      </c>
      <c r="R763" s="33">
        <f t="shared" si="654"/>
        <v>0</v>
      </c>
      <c r="S763" s="36">
        <f t="shared" si="609"/>
        <v>0</v>
      </c>
    </row>
    <row r="764" spans="1:19" ht="19.5" hidden="1" thickTop="1" thickBot="1" x14ac:dyDescent="0.3">
      <c r="A764" s="3" t="str">
        <f t="shared" si="605"/>
        <v>b</v>
      </c>
      <c r="B764" s="1" t="s">
        <v>1</v>
      </c>
      <c r="C764" s="7" t="s">
        <v>5</v>
      </c>
      <c r="D764" s="16">
        <v>0</v>
      </c>
      <c r="E764" s="16">
        <v>0</v>
      </c>
      <c r="F764" s="22">
        <f t="shared" si="651"/>
        <v>0</v>
      </c>
      <c r="G764" s="22"/>
      <c r="H764" s="22"/>
      <c r="I764" s="21"/>
      <c r="J764" s="22"/>
      <c r="K764" s="22">
        <f t="shared" si="624"/>
        <v>0</v>
      </c>
      <c r="L764" s="22"/>
      <c r="M764" s="22"/>
      <c r="N764" s="21"/>
      <c r="O764" s="22"/>
      <c r="Q764" s="5" t="s">
        <v>163</v>
      </c>
      <c r="R764" s="33">
        <f t="shared" si="654"/>
        <v>0</v>
      </c>
      <c r="S764" s="36">
        <f t="shared" si="609"/>
        <v>0</v>
      </c>
    </row>
    <row r="765" spans="1:19" ht="19.5" hidden="1" thickTop="1" thickBot="1" x14ac:dyDescent="0.3">
      <c r="A765" s="3" t="str">
        <f t="shared" si="605"/>
        <v>b</v>
      </c>
      <c r="B765" s="1" t="s">
        <v>1</v>
      </c>
      <c r="C765" s="7" t="s">
        <v>6</v>
      </c>
      <c r="D765" s="16">
        <v>0</v>
      </c>
      <c r="E765" s="16">
        <v>0</v>
      </c>
      <c r="F765" s="22">
        <f t="shared" si="651"/>
        <v>0</v>
      </c>
      <c r="G765" s="22"/>
      <c r="H765" s="22"/>
      <c r="I765" s="21"/>
      <c r="J765" s="22"/>
      <c r="K765" s="22">
        <f t="shared" si="624"/>
        <v>0</v>
      </c>
      <c r="L765" s="22"/>
      <c r="M765" s="22"/>
      <c r="N765" s="21"/>
      <c r="O765" s="22"/>
      <c r="Q765" s="5" t="s">
        <v>163</v>
      </c>
      <c r="R765" s="33">
        <f t="shared" si="654"/>
        <v>0</v>
      </c>
      <c r="S765" s="36">
        <f t="shared" si="609"/>
        <v>0</v>
      </c>
    </row>
    <row r="766" spans="1:19" ht="19.5" hidden="1" thickTop="1" thickBot="1" x14ac:dyDescent="0.3">
      <c r="A766" s="3" t="str">
        <f t="shared" si="605"/>
        <v>b</v>
      </c>
      <c r="B766" s="1" t="s">
        <v>1</v>
      </c>
      <c r="C766" s="7" t="s">
        <v>7</v>
      </c>
      <c r="D766" s="16">
        <v>0</v>
      </c>
      <c r="E766" s="16">
        <v>0</v>
      </c>
      <c r="F766" s="22">
        <f t="shared" si="651"/>
        <v>0</v>
      </c>
      <c r="G766" s="22"/>
      <c r="H766" s="22"/>
      <c r="I766" s="21"/>
      <c r="J766" s="22"/>
      <c r="K766" s="22">
        <f t="shared" si="624"/>
        <v>0</v>
      </c>
      <c r="L766" s="22"/>
      <c r="M766" s="22"/>
      <c r="N766" s="21"/>
      <c r="O766" s="22"/>
      <c r="Q766" s="5" t="s">
        <v>163</v>
      </c>
      <c r="R766" s="33">
        <f t="shared" si="654"/>
        <v>0</v>
      </c>
      <c r="S766" s="36">
        <f t="shared" si="609"/>
        <v>0</v>
      </c>
    </row>
    <row r="767" spans="1:19" ht="19.5" thickTop="1" thickBot="1" x14ac:dyDescent="0.3">
      <c r="A767" s="3" t="str">
        <f t="shared" si="605"/>
        <v>a</v>
      </c>
      <c r="B767" s="1" t="s">
        <v>1</v>
      </c>
      <c r="C767" s="7" t="s">
        <v>8</v>
      </c>
      <c r="D767" s="16">
        <v>6422000</v>
      </c>
      <c r="E767" s="16">
        <v>0</v>
      </c>
      <c r="F767" s="22">
        <f t="shared" si="651"/>
        <v>6422000</v>
      </c>
      <c r="G767" s="22">
        <v>1605500</v>
      </c>
      <c r="H767" s="22">
        <v>1605500</v>
      </c>
      <c r="I767" s="22">
        <v>1605500</v>
      </c>
      <c r="J767" s="22">
        <v>1605500</v>
      </c>
      <c r="K767" s="22">
        <f t="shared" si="624"/>
        <v>0</v>
      </c>
      <c r="L767" s="22"/>
      <c r="M767" s="22"/>
      <c r="N767" s="21"/>
      <c r="O767" s="22"/>
      <c r="Q767" s="5" t="s">
        <v>163</v>
      </c>
      <c r="R767" s="33">
        <f t="shared" si="654"/>
        <v>0</v>
      </c>
      <c r="S767" s="36">
        <f t="shared" si="609"/>
        <v>0</v>
      </c>
    </row>
    <row r="768" spans="1:19" ht="19.5" hidden="1" thickTop="1" thickBot="1" x14ac:dyDescent="0.3">
      <c r="A768" s="3" t="str">
        <f t="shared" si="605"/>
        <v>b</v>
      </c>
      <c r="B768" s="1" t="s">
        <v>1</v>
      </c>
      <c r="C768" s="7" t="s">
        <v>9</v>
      </c>
      <c r="D768" s="16">
        <v>0</v>
      </c>
      <c r="E768" s="16">
        <v>0</v>
      </c>
      <c r="F768" s="22">
        <f t="shared" si="651"/>
        <v>0</v>
      </c>
      <c r="G768" s="22"/>
      <c r="H768" s="22"/>
      <c r="I768" s="21"/>
      <c r="J768" s="22"/>
      <c r="K768" s="22">
        <f t="shared" si="624"/>
        <v>0</v>
      </c>
      <c r="L768" s="22"/>
      <c r="M768" s="22"/>
      <c r="N768" s="21"/>
      <c r="O768" s="22"/>
      <c r="Q768" s="5" t="s">
        <v>163</v>
      </c>
      <c r="R768" s="33">
        <f t="shared" si="654"/>
        <v>0</v>
      </c>
      <c r="S768" s="36">
        <f t="shared" si="609"/>
        <v>0</v>
      </c>
    </row>
    <row r="769" spans="1:19" ht="19.5" hidden="1" thickTop="1" thickBot="1" x14ac:dyDescent="0.3">
      <c r="A769" s="3" t="str">
        <f t="shared" si="605"/>
        <v>b</v>
      </c>
      <c r="B769" s="1" t="s">
        <v>1</v>
      </c>
      <c r="C769" s="7" t="s">
        <v>10</v>
      </c>
      <c r="D769" s="16">
        <v>0</v>
      </c>
      <c r="E769" s="16">
        <v>0</v>
      </c>
      <c r="F769" s="22">
        <f t="shared" si="651"/>
        <v>0</v>
      </c>
      <c r="G769" s="22"/>
      <c r="H769" s="22"/>
      <c r="I769" s="21"/>
      <c r="J769" s="22"/>
      <c r="K769" s="22">
        <f t="shared" si="624"/>
        <v>0</v>
      </c>
      <c r="L769" s="22"/>
      <c r="M769" s="22"/>
      <c r="N769" s="21"/>
      <c r="O769" s="22"/>
      <c r="Q769" s="5" t="s">
        <v>163</v>
      </c>
      <c r="R769" s="33">
        <f t="shared" si="654"/>
        <v>0</v>
      </c>
      <c r="S769" s="36">
        <f t="shared" si="609"/>
        <v>0</v>
      </c>
    </row>
    <row r="770" spans="1:19" ht="19.5" hidden="1" thickTop="1" thickBot="1" x14ac:dyDescent="0.3">
      <c r="A770" s="3" t="str">
        <f t="shared" si="605"/>
        <v>b</v>
      </c>
      <c r="B770" s="1" t="s">
        <v>1</v>
      </c>
      <c r="C770" s="7" t="s">
        <v>11</v>
      </c>
      <c r="D770" s="16">
        <v>0</v>
      </c>
      <c r="E770" s="16">
        <v>0</v>
      </c>
      <c r="F770" s="22">
        <f t="shared" si="651"/>
        <v>0</v>
      </c>
      <c r="G770" s="22"/>
      <c r="H770" s="22"/>
      <c r="I770" s="21"/>
      <c r="J770" s="22"/>
      <c r="K770" s="22">
        <f t="shared" si="624"/>
        <v>0</v>
      </c>
      <c r="L770" s="22"/>
      <c r="M770" s="22"/>
      <c r="N770" s="21"/>
      <c r="O770" s="22"/>
      <c r="Q770" s="5" t="s">
        <v>163</v>
      </c>
      <c r="R770" s="33">
        <f t="shared" si="654"/>
        <v>0</v>
      </c>
      <c r="S770" s="36">
        <f t="shared" si="609"/>
        <v>0</v>
      </c>
    </row>
    <row r="771" spans="1:19" ht="19.5" hidden="1" thickTop="1" thickBot="1" x14ac:dyDescent="0.3">
      <c r="A771" s="3" t="str">
        <f t="shared" si="605"/>
        <v>b</v>
      </c>
      <c r="B771" s="1" t="s">
        <v>1</v>
      </c>
      <c r="C771" s="7" t="s">
        <v>12</v>
      </c>
      <c r="D771" s="16">
        <v>0</v>
      </c>
      <c r="E771" s="16">
        <v>0</v>
      </c>
      <c r="F771" s="22">
        <f t="shared" si="651"/>
        <v>0</v>
      </c>
      <c r="G771" s="22"/>
      <c r="H771" s="22"/>
      <c r="I771" s="21"/>
      <c r="J771" s="22"/>
      <c r="K771" s="22">
        <f t="shared" si="624"/>
        <v>0</v>
      </c>
      <c r="L771" s="22"/>
      <c r="M771" s="22"/>
      <c r="N771" s="21"/>
      <c r="O771" s="22"/>
      <c r="Q771" s="5" t="s">
        <v>163</v>
      </c>
      <c r="R771" s="33">
        <f t="shared" si="654"/>
        <v>0</v>
      </c>
      <c r="S771" s="36">
        <f t="shared" si="609"/>
        <v>0</v>
      </c>
    </row>
    <row r="772" spans="1:19" ht="106.5" thickTop="1" thickBot="1" x14ac:dyDescent="0.3">
      <c r="A772" s="3" t="str">
        <f t="shared" si="605"/>
        <v>a</v>
      </c>
      <c r="B772" s="8" t="s">
        <v>114</v>
      </c>
      <c r="C772" s="9" t="s">
        <v>115</v>
      </c>
      <c r="D772" s="14">
        <f>D773+D781+D782+D783</f>
        <v>542000</v>
      </c>
      <c r="E772" s="14">
        <f>E773+E781+E782+E783</f>
        <v>0</v>
      </c>
      <c r="F772" s="19">
        <f t="shared" si="651"/>
        <v>542000</v>
      </c>
      <c r="G772" s="19">
        <f t="shared" ref="G772:J772" si="668">G773+G781+G782+G783</f>
        <v>58200</v>
      </c>
      <c r="H772" s="19">
        <f t="shared" si="668"/>
        <v>168400</v>
      </c>
      <c r="I772" s="19">
        <f t="shared" si="668"/>
        <v>169100</v>
      </c>
      <c r="J772" s="19">
        <f t="shared" si="668"/>
        <v>146300</v>
      </c>
      <c r="K772" s="19">
        <f t="shared" si="624"/>
        <v>0</v>
      </c>
      <c r="L772" s="19">
        <f t="shared" ref="L772:O772" si="669">L773+L781+L782+L783</f>
        <v>0</v>
      </c>
      <c r="M772" s="19">
        <f t="shared" si="669"/>
        <v>0</v>
      </c>
      <c r="N772" s="19">
        <f t="shared" si="669"/>
        <v>0</v>
      </c>
      <c r="O772" s="19">
        <f t="shared" si="669"/>
        <v>0</v>
      </c>
      <c r="P772" s="5" t="s">
        <v>159</v>
      </c>
      <c r="Q772" s="5" t="s">
        <v>161</v>
      </c>
      <c r="R772" s="33">
        <f t="shared" si="654"/>
        <v>0</v>
      </c>
      <c r="S772" s="36">
        <f t="shared" si="609"/>
        <v>0</v>
      </c>
    </row>
    <row r="773" spans="1:19" ht="19.5" thickTop="1" thickBot="1" x14ac:dyDescent="0.3">
      <c r="A773" s="3" t="str">
        <f t="shared" ref="A773:A836" si="670">IF((D773+F773+G773+H773+J773+I773)&gt;0,"a","b")</f>
        <v>a</v>
      </c>
      <c r="B773" s="1" t="s">
        <v>1</v>
      </c>
      <c r="C773" s="7" t="s">
        <v>2</v>
      </c>
      <c r="D773" s="15">
        <f>D774+D775+D776+D777+D778+D779+D780</f>
        <v>542000</v>
      </c>
      <c r="E773" s="15">
        <f>E774+E775+E776+E777+E778+E779+E780</f>
        <v>0</v>
      </c>
      <c r="F773" s="20">
        <f t="shared" si="651"/>
        <v>542000</v>
      </c>
      <c r="G773" s="20">
        <f t="shared" ref="G773:J773" si="671">G774+G775+G776+G777+G778+G779+G780</f>
        <v>58200</v>
      </c>
      <c r="H773" s="20">
        <f t="shared" si="671"/>
        <v>168400</v>
      </c>
      <c r="I773" s="20">
        <f t="shared" si="671"/>
        <v>169100</v>
      </c>
      <c r="J773" s="20">
        <f t="shared" si="671"/>
        <v>146300</v>
      </c>
      <c r="K773" s="20">
        <f t="shared" si="624"/>
        <v>0</v>
      </c>
      <c r="L773" s="20">
        <f t="shared" ref="L773:O773" si="672">L774+L775+L776+L777+L778+L779+L780</f>
        <v>0</v>
      </c>
      <c r="M773" s="20">
        <f t="shared" si="672"/>
        <v>0</v>
      </c>
      <c r="N773" s="20">
        <f t="shared" si="672"/>
        <v>0</v>
      </c>
      <c r="O773" s="20">
        <f t="shared" si="672"/>
        <v>0</v>
      </c>
      <c r="P773" s="5" t="s">
        <v>159</v>
      </c>
      <c r="Q773" s="5" t="s">
        <v>161</v>
      </c>
      <c r="R773" s="33">
        <f t="shared" si="654"/>
        <v>0</v>
      </c>
      <c r="S773" s="36">
        <f t="shared" ref="S773:S836" si="673">E773-K773</f>
        <v>0</v>
      </c>
    </row>
    <row r="774" spans="1:19" ht="19.5" hidden="1" thickTop="1" thickBot="1" x14ac:dyDescent="0.3">
      <c r="A774" s="3" t="str">
        <f t="shared" si="670"/>
        <v>b</v>
      </c>
      <c r="B774" s="1" t="s">
        <v>1</v>
      </c>
      <c r="C774" s="7" t="s">
        <v>3</v>
      </c>
      <c r="D774" s="16">
        <v>0</v>
      </c>
      <c r="E774" s="16">
        <v>0</v>
      </c>
      <c r="F774" s="22">
        <f t="shared" si="651"/>
        <v>0</v>
      </c>
      <c r="G774" s="22"/>
      <c r="H774" s="22"/>
      <c r="I774" s="21"/>
      <c r="J774" s="22"/>
      <c r="K774" s="22">
        <f t="shared" si="624"/>
        <v>0</v>
      </c>
      <c r="L774" s="22"/>
      <c r="M774" s="22"/>
      <c r="N774" s="21"/>
      <c r="O774" s="22"/>
      <c r="Q774" s="5" t="s">
        <v>161</v>
      </c>
      <c r="R774" s="33">
        <f t="shared" si="654"/>
        <v>0</v>
      </c>
      <c r="S774" s="36">
        <f t="shared" si="673"/>
        <v>0</v>
      </c>
    </row>
    <row r="775" spans="1:19" ht="19.5" thickTop="1" thickBot="1" x14ac:dyDescent="0.3">
      <c r="A775" s="3" t="str">
        <f t="shared" si="670"/>
        <v>a</v>
      </c>
      <c r="B775" s="1" t="s">
        <v>1</v>
      </c>
      <c r="C775" s="7" t="s">
        <v>4</v>
      </c>
      <c r="D775" s="16">
        <v>51000</v>
      </c>
      <c r="E775" s="16">
        <v>0</v>
      </c>
      <c r="F775" s="22">
        <f t="shared" si="651"/>
        <v>51000</v>
      </c>
      <c r="G775" s="43">
        <v>12700</v>
      </c>
      <c r="H775" s="43">
        <v>12700</v>
      </c>
      <c r="I775" s="43">
        <v>12800</v>
      </c>
      <c r="J775" s="43">
        <v>12800</v>
      </c>
      <c r="K775" s="22">
        <f t="shared" si="624"/>
        <v>0</v>
      </c>
      <c r="L775" s="22"/>
      <c r="M775" s="22"/>
      <c r="N775" s="22"/>
      <c r="O775" s="22"/>
      <c r="Q775" s="5" t="s">
        <v>161</v>
      </c>
      <c r="R775" s="33">
        <f t="shared" si="654"/>
        <v>0</v>
      </c>
      <c r="S775" s="36">
        <f t="shared" si="673"/>
        <v>0</v>
      </c>
    </row>
    <row r="776" spans="1:19" ht="19.5" hidden="1" thickTop="1" thickBot="1" x14ac:dyDescent="0.3">
      <c r="A776" s="3" t="str">
        <f t="shared" si="670"/>
        <v>b</v>
      </c>
      <c r="B776" s="1" t="s">
        <v>1</v>
      </c>
      <c r="C776" s="7" t="s">
        <v>5</v>
      </c>
      <c r="D776" s="16">
        <v>0</v>
      </c>
      <c r="E776" s="16">
        <v>0</v>
      </c>
      <c r="F776" s="22">
        <f t="shared" si="651"/>
        <v>0</v>
      </c>
      <c r="G776" s="22"/>
      <c r="H776" s="22"/>
      <c r="I776" s="21"/>
      <c r="J776" s="22"/>
      <c r="K776" s="22">
        <f t="shared" si="624"/>
        <v>0</v>
      </c>
      <c r="L776" s="22"/>
      <c r="M776" s="22"/>
      <c r="N776" s="21"/>
      <c r="O776" s="22"/>
      <c r="Q776" s="5" t="s">
        <v>161</v>
      </c>
      <c r="R776" s="33">
        <f t="shared" si="654"/>
        <v>0</v>
      </c>
      <c r="S776" s="36">
        <f t="shared" si="673"/>
        <v>0</v>
      </c>
    </row>
    <row r="777" spans="1:19" ht="19.5" hidden="1" thickTop="1" thickBot="1" x14ac:dyDescent="0.3">
      <c r="A777" s="3" t="str">
        <f t="shared" si="670"/>
        <v>b</v>
      </c>
      <c r="B777" s="1" t="s">
        <v>1</v>
      </c>
      <c r="C777" s="7" t="s">
        <v>6</v>
      </c>
      <c r="D777" s="16">
        <v>0</v>
      </c>
      <c r="E777" s="16">
        <v>0</v>
      </c>
      <c r="F777" s="22">
        <f t="shared" si="651"/>
        <v>0</v>
      </c>
      <c r="G777" s="22"/>
      <c r="H777" s="22"/>
      <c r="I777" s="21"/>
      <c r="J777" s="22"/>
      <c r="K777" s="22">
        <f t="shared" si="624"/>
        <v>0</v>
      </c>
      <c r="L777" s="22"/>
      <c r="M777" s="22"/>
      <c r="N777" s="21"/>
      <c r="O777" s="22"/>
      <c r="Q777" s="5" t="s">
        <v>161</v>
      </c>
      <c r="R777" s="33">
        <f t="shared" si="654"/>
        <v>0</v>
      </c>
      <c r="S777" s="36">
        <f t="shared" si="673"/>
        <v>0</v>
      </c>
    </row>
    <row r="778" spans="1:19" ht="19.5" hidden="1" thickTop="1" thickBot="1" x14ac:dyDescent="0.3">
      <c r="A778" s="3" t="str">
        <f t="shared" si="670"/>
        <v>b</v>
      </c>
      <c r="B778" s="1" t="s">
        <v>1</v>
      </c>
      <c r="C778" s="7" t="s">
        <v>7</v>
      </c>
      <c r="D778" s="16">
        <v>0</v>
      </c>
      <c r="E778" s="16">
        <v>0</v>
      </c>
      <c r="F778" s="22">
        <f t="shared" si="651"/>
        <v>0</v>
      </c>
      <c r="G778" s="22"/>
      <c r="H778" s="22"/>
      <c r="I778" s="21"/>
      <c r="J778" s="22"/>
      <c r="K778" s="22">
        <f t="shared" si="624"/>
        <v>0</v>
      </c>
      <c r="L778" s="22"/>
      <c r="M778" s="22"/>
      <c r="N778" s="21"/>
      <c r="O778" s="22"/>
      <c r="Q778" s="5" t="s">
        <v>161</v>
      </c>
      <c r="R778" s="33">
        <f t="shared" si="654"/>
        <v>0</v>
      </c>
      <c r="S778" s="36">
        <f t="shared" si="673"/>
        <v>0</v>
      </c>
    </row>
    <row r="779" spans="1:19" ht="19.5" thickTop="1" thickBot="1" x14ac:dyDescent="0.3">
      <c r="A779" s="3" t="str">
        <f t="shared" si="670"/>
        <v>a</v>
      </c>
      <c r="B779" s="1" t="s">
        <v>1</v>
      </c>
      <c r="C779" s="7" t="s">
        <v>8</v>
      </c>
      <c r="D779" s="16">
        <v>491000</v>
      </c>
      <c r="E779" s="16">
        <v>0</v>
      </c>
      <c r="F779" s="22">
        <f t="shared" si="651"/>
        <v>491000</v>
      </c>
      <c r="G779" s="43">
        <v>45500</v>
      </c>
      <c r="H779" s="43">
        <f>133000+22700</f>
        <v>155700</v>
      </c>
      <c r="I779" s="45">
        <f>133500+22800</f>
        <v>156300</v>
      </c>
      <c r="J779" s="43">
        <v>133500</v>
      </c>
      <c r="K779" s="22">
        <f t="shared" si="624"/>
        <v>0</v>
      </c>
      <c r="L779" s="22"/>
      <c r="M779" s="22"/>
      <c r="N779" s="21"/>
      <c r="O779" s="22"/>
      <c r="Q779" s="5" t="s">
        <v>161</v>
      </c>
      <c r="R779" s="33">
        <f t="shared" si="654"/>
        <v>0</v>
      </c>
      <c r="S779" s="36">
        <f t="shared" si="673"/>
        <v>0</v>
      </c>
    </row>
    <row r="780" spans="1:19" ht="19.5" hidden="1" thickTop="1" thickBot="1" x14ac:dyDescent="0.3">
      <c r="A780" s="3" t="str">
        <f t="shared" si="670"/>
        <v>b</v>
      </c>
      <c r="B780" s="1" t="s">
        <v>1</v>
      </c>
      <c r="C780" s="7" t="s">
        <v>9</v>
      </c>
      <c r="D780" s="16">
        <v>0</v>
      </c>
      <c r="E780" s="16">
        <v>0</v>
      </c>
      <c r="F780" s="22">
        <f t="shared" si="651"/>
        <v>0</v>
      </c>
      <c r="G780" s="22"/>
      <c r="H780" s="22"/>
      <c r="I780" s="21"/>
      <c r="J780" s="22"/>
      <c r="K780" s="22">
        <f t="shared" si="624"/>
        <v>0</v>
      </c>
      <c r="L780" s="22"/>
      <c r="M780" s="22"/>
      <c r="N780" s="21"/>
      <c r="O780" s="22"/>
      <c r="Q780" s="5" t="s">
        <v>161</v>
      </c>
      <c r="R780" s="33">
        <f t="shared" si="654"/>
        <v>0</v>
      </c>
      <c r="S780" s="36">
        <f t="shared" si="673"/>
        <v>0</v>
      </c>
    </row>
    <row r="781" spans="1:19" ht="19.5" hidden="1" thickTop="1" thickBot="1" x14ac:dyDescent="0.3">
      <c r="A781" s="3" t="str">
        <f t="shared" si="670"/>
        <v>b</v>
      </c>
      <c r="B781" s="1" t="s">
        <v>1</v>
      </c>
      <c r="C781" s="7" t="s">
        <v>10</v>
      </c>
      <c r="D781" s="16">
        <v>0</v>
      </c>
      <c r="E781" s="16">
        <v>0</v>
      </c>
      <c r="F781" s="22">
        <f t="shared" si="651"/>
        <v>0</v>
      </c>
      <c r="G781" s="22"/>
      <c r="H781" s="22"/>
      <c r="I781" s="21"/>
      <c r="J781" s="22"/>
      <c r="K781" s="22">
        <f t="shared" si="624"/>
        <v>0</v>
      </c>
      <c r="L781" s="22"/>
      <c r="M781" s="22"/>
      <c r="N781" s="21"/>
      <c r="O781" s="22"/>
      <c r="Q781" s="5" t="s">
        <v>161</v>
      </c>
      <c r="R781" s="33">
        <f t="shared" si="654"/>
        <v>0</v>
      </c>
      <c r="S781" s="36">
        <f t="shared" si="673"/>
        <v>0</v>
      </c>
    </row>
    <row r="782" spans="1:19" ht="19.5" hidden="1" thickTop="1" thickBot="1" x14ac:dyDescent="0.3">
      <c r="A782" s="3" t="str">
        <f t="shared" si="670"/>
        <v>b</v>
      </c>
      <c r="B782" s="1" t="s">
        <v>1</v>
      </c>
      <c r="C782" s="7" t="s">
        <v>11</v>
      </c>
      <c r="D782" s="16">
        <v>0</v>
      </c>
      <c r="E782" s="16">
        <v>0</v>
      </c>
      <c r="F782" s="22">
        <f t="shared" si="651"/>
        <v>0</v>
      </c>
      <c r="G782" s="22"/>
      <c r="H782" s="22"/>
      <c r="I782" s="21"/>
      <c r="J782" s="22"/>
      <c r="K782" s="22">
        <f t="shared" si="624"/>
        <v>0</v>
      </c>
      <c r="L782" s="22"/>
      <c r="M782" s="22"/>
      <c r="N782" s="21"/>
      <c r="O782" s="22"/>
      <c r="Q782" s="5" t="s">
        <v>161</v>
      </c>
      <c r="R782" s="33">
        <f t="shared" si="654"/>
        <v>0</v>
      </c>
      <c r="S782" s="36">
        <f t="shared" si="673"/>
        <v>0</v>
      </c>
    </row>
    <row r="783" spans="1:19" ht="19.5" hidden="1" thickTop="1" thickBot="1" x14ac:dyDescent="0.3">
      <c r="A783" s="3" t="str">
        <f t="shared" si="670"/>
        <v>b</v>
      </c>
      <c r="B783" s="1" t="s">
        <v>1</v>
      </c>
      <c r="C783" s="7" t="s">
        <v>12</v>
      </c>
      <c r="D783" s="16">
        <v>0</v>
      </c>
      <c r="E783" s="16">
        <v>0</v>
      </c>
      <c r="F783" s="22">
        <f t="shared" si="651"/>
        <v>0</v>
      </c>
      <c r="G783" s="22"/>
      <c r="H783" s="22"/>
      <c r="I783" s="21"/>
      <c r="J783" s="22"/>
      <c r="K783" s="22">
        <f t="shared" si="624"/>
        <v>0</v>
      </c>
      <c r="L783" s="22"/>
      <c r="M783" s="22"/>
      <c r="N783" s="21"/>
      <c r="O783" s="22"/>
      <c r="Q783" s="5" t="s">
        <v>161</v>
      </c>
      <c r="R783" s="33">
        <f t="shared" si="654"/>
        <v>0</v>
      </c>
      <c r="S783" s="36">
        <f t="shared" si="673"/>
        <v>0</v>
      </c>
    </row>
    <row r="784" spans="1:19" ht="31.5" thickTop="1" thickBot="1" x14ac:dyDescent="0.3">
      <c r="A784" s="3" t="str">
        <f t="shared" si="670"/>
        <v>a</v>
      </c>
      <c r="B784" s="8" t="s">
        <v>116</v>
      </c>
      <c r="C784" s="9" t="s">
        <v>211</v>
      </c>
      <c r="D784" s="14">
        <f>D785+D793+D794+D795</f>
        <v>5000000</v>
      </c>
      <c r="E784" s="14">
        <f>E785+E793+E794+E795</f>
        <v>0</v>
      </c>
      <c r="F784" s="19">
        <f t="shared" si="651"/>
        <v>5000000</v>
      </c>
      <c r="G784" s="19">
        <f t="shared" ref="G784:J784" si="674">G785+G793+G794+G795</f>
        <v>939500</v>
      </c>
      <c r="H784" s="19">
        <f t="shared" si="674"/>
        <v>1544000</v>
      </c>
      <c r="I784" s="19">
        <f t="shared" si="674"/>
        <v>939500</v>
      </c>
      <c r="J784" s="19">
        <f t="shared" si="674"/>
        <v>1577000</v>
      </c>
      <c r="K784" s="19">
        <f t="shared" si="624"/>
        <v>0</v>
      </c>
      <c r="L784" s="19">
        <f t="shared" ref="L784:O784" si="675">L785+L793+L794+L795</f>
        <v>0</v>
      </c>
      <c r="M784" s="19">
        <f t="shared" si="675"/>
        <v>0</v>
      </c>
      <c r="N784" s="19">
        <f t="shared" si="675"/>
        <v>0</v>
      </c>
      <c r="O784" s="19">
        <f t="shared" si="675"/>
        <v>0</v>
      </c>
      <c r="P784" s="5" t="s">
        <v>159</v>
      </c>
      <c r="Q784" s="5" t="s">
        <v>163</v>
      </c>
      <c r="R784" s="33">
        <f t="shared" si="654"/>
        <v>0</v>
      </c>
      <c r="S784" s="36">
        <f t="shared" si="673"/>
        <v>0</v>
      </c>
    </row>
    <row r="785" spans="1:19" ht="19.5" thickTop="1" thickBot="1" x14ac:dyDescent="0.3">
      <c r="A785" s="3" t="str">
        <f t="shared" si="670"/>
        <v>a</v>
      </c>
      <c r="B785" s="1" t="s">
        <v>1</v>
      </c>
      <c r="C785" s="7" t="s">
        <v>2</v>
      </c>
      <c r="D785" s="15">
        <f>D786+D787+D788+D789+D790+D791+D792</f>
        <v>5000000</v>
      </c>
      <c r="E785" s="15">
        <f>E786+E787+E788+E789+E790+E791+E792</f>
        <v>0</v>
      </c>
      <c r="F785" s="20">
        <f t="shared" si="651"/>
        <v>5000000</v>
      </c>
      <c r="G785" s="20">
        <f t="shared" ref="G785:J785" si="676">G786+G787+G788+G789+G790+G791+G792</f>
        <v>939500</v>
      </c>
      <c r="H785" s="20">
        <f t="shared" si="676"/>
        <v>1544000</v>
      </c>
      <c r="I785" s="20">
        <f t="shared" si="676"/>
        <v>939500</v>
      </c>
      <c r="J785" s="20">
        <f t="shared" si="676"/>
        <v>1577000</v>
      </c>
      <c r="K785" s="20">
        <f t="shared" si="624"/>
        <v>0</v>
      </c>
      <c r="L785" s="20">
        <f t="shared" ref="L785:O785" si="677">L786+L787+L788+L789+L790+L791+L792</f>
        <v>0</v>
      </c>
      <c r="M785" s="20">
        <f t="shared" si="677"/>
        <v>0</v>
      </c>
      <c r="N785" s="20">
        <f t="shared" si="677"/>
        <v>0</v>
      </c>
      <c r="O785" s="20">
        <f t="shared" si="677"/>
        <v>0</v>
      </c>
      <c r="P785" s="5" t="s">
        <v>159</v>
      </c>
      <c r="Q785" s="5" t="s">
        <v>163</v>
      </c>
      <c r="R785" s="33">
        <f t="shared" si="654"/>
        <v>0</v>
      </c>
      <c r="S785" s="36">
        <f t="shared" si="673"/>
        <v>0</v>
      </c>
    </row>
    <row r="786" spans="1:19" ht="19.5" hidden="1" thickTop="1" thickBot="1" x14ac:dyDescent="0.3">
      <c r="A786" s="3" t="str">
        <f t="shared" si="670"/>
        <v>b</v>
      </c>
      <c r="B786" s="1" t="s">
        <v>1</v>
      </c>
      <c r="C786" s="7" t="s">
        <v>3</v>
      </c>
      <c r="D786" s="16">
        <v>0</v>
      </c>
      <c r="E786" s="16">
        <v>0</v>
      </c>
      <c r="F786" s="22">
        <f t="shared" si="651"/>
        <v>0</v>
      </c>
      <c r="G786" s="22"/>
      <c r="H786" s="22"/>
      <c r="I786" s="21"/>
      <c r="J786" s="22"/>
      <c r="K786" s="22">
        <f t="shared" si="624"/>
        <v>0</v>
      </c>
      <c r="L786" s="22"/>
      <c r="M786" s="22"/>
      <c r="N786" s="21"/>
      <c r="O786" s="22"/>
      <c r="Q786" s="5" t="s">
        <v>163</v>
      </c>
      <c r="R786" s="33">
        <f t="shared" si="654"/>
        <v>0</v>
      </c>
      <c r="S786" s="36">
        <f t="shared" si="673"/>
        <v>0</v>
      </c>
    </row>
    <row r="787" spans="1:19" ht="19.5" thickTop="1" thickBot="1" x14ac:dyDescent="0.3">
      <c r="A787" s="3" t="str">
        <f t="shared" si="670"/>
        <v>a</v>
      </c>
      <c r="B787" s="1" t="s">
        <v>1</v>
      </c>
      <c r="C787" s="7" t="s">
        <v>4</v>
      </c>
      <c r="D787" s="16">
        <v>36000</v>
      </c>
      <c r="E787" s="16">
        <v>0</v>
      </c>
      <c r="F787" s="22">
        <f t="shared" si="651"/>
        <v>36000</v>
      </c>
      <c r="G787" s="22">
        <v>9000</v>
      </c>
      <c r="H787" s="22">
        <v>9000</v>
      </c>
      <c r="I787" s="22">
        <v>9000</v>
      </c>
      <c r="J787" s="22">
        <v>9000</v>
      </c>
      <c r="K787" s="22">
        <f t="shared" si="624"/>
        <v>0</v>
      </c>
      <c r="L787" s="22"/>
      <c r="M787" s="22"/>
      <c r="N787" s="22"/>
      <c r="O787" s="22"/>
      <c r="Q787" s="5" t="s">
        <v>163</v>
      </c>
      <c r="R787" s="33">
        <f t="shared" si="654"/>
        <v>0</v>
      </c>
      <c r="S787" s="36">
        <f t="shared" si="673"/>
        <v>0</v>
      </c>
    </row>
    <row r="788" spans="1:19" ht="19.5" hidden="1" thickTop="1" thickBot="1" x14ac:dyDescent="0.3">
      <c r="A788" s="3" t="str">
        <f t="shared" si="670"/>
        <v>b</v>
      </c>
      <c r="B788" s="1" t="s">
        <v>1</v>
      </c>
      <c r="C788" s="7" t="s">
        <v>5</v>
      </c>
      <c r="D788" s="16">
        <v>0</v>
      </c>
      <c r="E788" s="16">
        <v>0</v>
      </c>
      <c r="F788" s="22">
        <f t="shared" si="651"/>
        <v>0</v>
      </c>
      <c r="G788" s="22"/>
      <c r="H788" s="22"/>
      <c r="I788" s="21"/>
      <c r="J788" s="22"/>
      <c r="K788" s="22">
        <f t="shared" si="624"/>
        <v>0</v>
      </c>
      <c r="L788" s="22"/>
      <c r="M788" s="22"/>
      <c r="N788" s="21"/>
      <c r="O788" s="22"/>
      <c r="Q788" s="5" t="s">
        <v>163</v>
      </c>
      <c r="R788" s="33">
        <f t="shared" si="654"/>
        <v>0</v>
      </c>
      <c r="S788" s="36">
        <f t="shared" si="673"/>
        <v>0</v>
      </c>
    </row>
    <row r="789" spans="1:19" ht="19.5" hidden="1" thickTop="1" thickBot="1" x14ac:dyDescent="0.3">
      <c r="A789" s="3" t="str">
        <f t="shared" si="670"/>
        <v>b</v>
      </c>
      <c r="B789" s="1" t="s">
        <v>1</v>
      </c>
      <c r="C789" s="7" t="s">
        <v>6</v>
      </c>
      <c r="D789" s="16">
        <v>0</v>
      </c>
      <c r="E789" s="16">
        <v>0</v>
      </c>
      <c r="F789" s="22">
        <f t="shared" si="651"/>
        <v>0</v>
      </c>
      <c r="G789" s="22"/>
      <c r="H789" s="22"/>
      <c r="I789" s="21"/>
      <c r="J789" s="22"/>
      <c r="K789" s="22">
        <f t="shared" si="624"/>
        <v>0</v>
      </c>
      <c r="L789" s="22"/>
      <c r="M789" s="22"/>
      <c r="N789" s="21"/>
      <c r="O789" s="22"/>
      <c r="Q789" s="5" t="s">
        <v>163</v>
      </c>
      <c r="R789" s="33">
        <f t="shared" si="654"/>
        <v>0</v>
      </c>
      <c r="S789" s="36">
        <f t="shared" si="673"/>
        <v>0</v>
      </c>
    </row>
    <row r="790" spans="1:19" ht="19.5" hidden="1" thickTop="1" thickBot="1" x14ac:dyDescent="0.3">
      <c r="A790" s="3" t="str">
        <f t="shared" si="670"/>
        <v>b</v>
      </c>
      <c r="B790" s="1" t="s">
        <v>1</v>
      </c>
      <c r="C790" s="7" t="s">
        <v>7</v>
      </c>
      <c r="D790" s="16">
        <v>0</v>
      </c>
      <c r="E790" s="16">
        <v>0</v>
      </c>
      <c r="F790" s="22">
        <f t="shared" si="651"/>
        <v>0</v>
      </c>
      <c r="G790" s="22"/>
      <c r="H790" s="22"/>
      <c r="I790" s="21"/>
      <c r="J790" s="22"/>
      <c r="K790" s="22">
        <f t="shared" si="624"/>
        <v>0</v>
      </c>
      <c r="L790" s="22"/>
      <c r="M790" s="22"/>
      <c r="N790" s="21"/>
      <c r="O790" s="22"/>
      <c r="Q790" s="5" t="s">
        <v>163</v>
      </c>
      <c r="R790" s="33">
        <f t="shared" si="654"/>
        <v>0</v>
      </c>
      <c r="S790" s="36">
        <f t="shared" si="673"/>
        <v>0</v>
      </c>
    </row>
    <row r="791" spans="1:19" ht="19.5" thickTop="1" thickBot="1" x14ac:dyDescent="0.3">
      <c r="A791" s="3" t="str">
        <f t="shared" si="670"/>
        <v>a</v>
      </c>
      <c r="B791" s="1" t="s">
        <v>1</v>
      </c>
      <c r="C791" s="7" t="s">
        <v>8</v>
      </c>
      <c r="D791" s="16">
        <v>4964000</v>
      </c>
      <c r="E791" s="16">
        <v>0</v>
      </c>
      <c r="F791" s="22">
        <f t="shared" si="651"/>
        <v>4964000</v>
      </c>
      <c r="G791" s="22">
        <f>92500+838000</f>
        <v>930500</v>
      </c>
      <c r="H791" s="22">
        <f>697000+838000</f>
        <v>1535000</v>
      </c>
      <c r="I791" s="22">
        <f>92500+838000</f>
        <v>930500</v>
      </c>
      <c r="J791" s="22">
        <f>730000+838000</f>
        <v>1568000</v>
      </c>
      <c r="K791" s="22">
        <f t="shared" si="624"/>
        <v>0</v>
      </c>
      <c r="L791" s="22"/>
      <c r="M791" s="22"/>
      <c r="N791" s="22"/>
      <c r="O791" s="22"/>
      <c r="Q791" s="5" t="s">
        <v>163</v>
      </c>
      <c r="R791" s="33">
        <f t="shared" si="654"/>
        <v>0</v>
      </c>
      <c r="S791" s="36">
        <f t="shared" si="673"/>
        <v>0</v>
      </c>
    </row>
    <row r="792" spans="1:19" ht="19.5" hidden="1" thickTop="1" thickBot="1" x14ac:dyDescent="0.3">
      <c r="A792" s="3" t="str">
        <f t="shared" si="670"/>
        <v>b</v>
      </c>
      <c r="B792" s="1" t="s">
        <v>1</v>
      </c>
      <c r="C792" s="7" t="s">
        <v>9</v>
      </c>
      <c r="D792" s="16">
        <v>0</v>
      </c>
      <c r="E792" s="16">
        <v>0</v>
      </c>
      <c r="F792" s="22">
        <f t="shared" si="651"/>
        <v>0</v>
      </c>
      <c r="G792" s="22"/>
      <c r="H792" s="22"/>
      <c r="I792" s="21"/>
      <c r="J792" s="22"/>
      <c r="K792" s="22">
        <f t="shared" si="624"/>
        <v>0</v>
      </c>
      <c r="L792" s="22"/>
      <c r="M792" s="22"/>
      <c r="N792" s="21"/>
      <c r="O792" s="22"/>
      <c r="Q792" s="5" t="s">
        <v>163</v>
      </c>
      <c r="R792" s="33">
        <f t="shared" si="654"/>
        <v>0</v>
      </c>
      <c r="S792" s="36">
        <f t="shared" si="673"/>
        <v>0</v>
      </c>
    </row>
    <row r="793" spans="1:19" ht="19.5" hidden="1" thickTop="1" thickBot="1" x14ac:dyDescent="0.3">
      <c r="A793" s="3" t="str">
        <f t="shared" si="670"/>
        <v>b</v>
      </c>
      <c r="B793" s="1" t="s">
        <v>1</v>
      </c>
      <c r="C793" s="7" t="s">
        <v>10</v>
      </c>
      <c r="D793" s="16">
        <v>0</v>
      </c>
      <c r="E793" s="16">
        <v>0</v>
      </c>
      <c r="F793" s="22">
        <f t="shared" si="651"/>
        <v>0</v>
      </c>
      <c r="G793" s="22"/>
      <c r="H793" s="22"/>
      <c r="I793" s="21"/>
      <c r="J793" s="22"/>
      <c r="K793" s="22">
        <f t="shared" si="624"/>
        <v>0</v>
      </c>
      <c r="L793" s="22"/>
      <c r="M793" s="22"/>
      <c r="N793" s="21"/>
      <c r="O793" s="22"/>
      <c r="Q793" s="5" t="s">
        <v>163</v>
      </c>
      <c r="R793" s="33">
        <f t="shared" si="654"/>
        <v>0</v>
      </c>
      <c r="S793" s="36">
        <f t="shared" si="673"/>
        <v>0</v>
      </c>
    </row>
    <row r="794" spans="1:19" ht="19.5" hidden="1" thickTop="1" thickBot="1" x14ac:dyDescent="0.3">
      <c r="A794" s="3" t="str">
        <f t="shared" si="670"/>
        <v>b</v>
      </c>
      <c r="B794" s="1" t="s">
        <v>1</v>
      </c>
      <c r="C794" s="7" t="s">
        <v>11</v>
      </c>
      <c r="D794" s="16">
        <v>0</v>
      </c>
      <c r="E794" s="16">
        <v>0</v>
      </c>
      <c r="F794" s="22">
        <f t="shared" si="651"/>
        <v>0</v>
      </c>
      <c r="G794" s="22"/>
      <c r="H794" s="22"/>
      <c r="I794" s="21"/>
      <c r="J794" s="22"/>
      <c r="K794" s="22">
        <f t="shared" si="624"/>
        <v>0</v>
      </c>
      <c r="L794" s="22"/>
      <c r="M794" s="22"/>
      <c r="N794" s="21"/>
      <c r="O794" s="22"/>
      <c r="Q794" s="5" t="s">
        <v>163</v>
      </c>
      <c r="R794" s="33">
        <f t="shared" si="654"/>
        <v>0</v>
      </c>
      <c r="S794" s="36">
        <f t="shared" si="673"/>
        <v>0</v>
      </c>
    </row>
    <row r="795" spans="1:19" ht="19.5" hidden="1" thickTop="1" thickBot="1" x14ac:dyDescent="0.3">
      <c r="A795" s="3" t="str">
        <f t="shared" si="670"/>
        <v>b</v>
      </c>
      <c r="B795" s="1" t="s">
        <v>1</v>
      </c>
      <c r="C795" s="7" t="s">
        <v>12</v>
      </c>
      <c r="D795" s="16">
        <v>0</v>
      </c>
      <c r="E795" s="16">
        <v>0</v>
      </c>
      <c r="F795" s="22">
        <f t="shared" si="651"/>
        <v>0</v>
      </c>
      <c r="G795" s="22"/>
      <c r="H795" s="22"/>
      <c r="I795" s="21"/>
      <c r="J795" s="22"/>
      <c r="K795" s="22">
        <f t="shared" si="624"/>
        <v>0</v>
      </c>
      <c r="L795" s="22"/>
      <c r="M795" s="22"/>
      <c r="N795" s="21"/>
      <c r="O795" s="22"/>
      <c r="Q795" s="5" t="s">
        <v>163</v>
      </c>
      <c r="R795" s="33">
        <f t="shared" si="654"/>
        <v>0</v>
      </c>
      <c r="S795" s="36">
        <f t="shared" si="673"/>
        <v>0</v>
      </c>
    </row>
    <row r="796" spans="1:19" ht="19.5" thickTop="1" thickBot="1" x14ac:dyDescent="0.3">
      <c r="A796" s="3" t="str">
        <f t="shared" si="670"/>
        <v>a</v>
      </c>
      <c r="B796" s="8" t="s">
        <v>117</v>
      </c>
      <c r="C796" s="9" t="s">
        <v>212</v>
      </c>
      <c r="D796" s="14">
        <f>D797+D805+D806+D807</f>
        <v>400000</v>
      </c>
      <c r="E796" s="14">
        <f>E797+E805+E806+E807</f>
        <v>0</v>
      </c>
      <c r="F796" s="19">
        <f t="shared" si="651"/>
        <v>400000</v>
      </c>
      <c r="G796" s="19">
        <f t="shared" ref="G796:J796" si="678">G797+G805+G806+G807</f>
        <v>50000</v>
      </c>
      <c r="H796" s="19">
        <f t="shared" si="678"/>
        <v>100000</v>
      </c>
      <c r="I796" s="19">
        <f t="shared" si="678"/>
        <v>100000</v>
      </c>
      <c r="J796" s="19">
        <f t="shared" si="678"/>
        <v>150000</v>
      </c>
      <c r="K796" s="19">
        <f t="shared" si="624"/>
        <v>0</v>
      </c>
      <c r="L796" s="19">
        <f t="shared" ref="L796:O796" si="679">L797+L805+L806+L807</f>
        <v>0</v>
      </c>
      <c r="M796" s="19">
        <f t="shared" si="679"/>
        <v>0</v>
      </c>
      <c r="N796" s="19">
        <f t="shared" si="679"/>
        <v>0</v>
      </c>
      <c r="O796" s="19">
        <f t="shared" si="679"/>
        <v>0</v>
      </c>
      <c r="P796" s="5" t="s">
        <v>159</v>
      </c>
      <c r="Q796" s="5" t="s">
        <v>161</v>
      </c>
      <c r="R796" s="33">
        <f t="shared" si="654"/>
        <v>0</v>
      </c>
      <c r="S796" s="36">
        <f t="shared" si="673"/>
        <v>0</v>
      </c>
    </row>
    <row r="797" spans="1:19" ht="19.5" thickTop="1" thickBot="1" x14ac:dyDescent="0.3">
      <c r="A797" s="3" t="str">
        <f t="shared" si="670"/>
        <v>a</v>
      </c>
      <c r="B797" s="1" t="s">
        <v>1</v>
      </c>
      <c r="C797" s="7" t="s">
        <v>2</v>
      </c>
      <c r="D797" s="15">
        <f>D798+D799+D800+D801+D802+D803+D804</f>
        <v>400000</v>
      </c>
      <c r="E797" s="15">
        <f>E798+E799+E800+E801+E802+E803+E804</f>
        <v>0</v>
      </c>
      <c r="F797" s="20">
        <f t="shared" si="651"/>
        <v>400000</v>
      </c>
      <c r="G797" s="20">
        <f t="shared" ref="G797:J797" si="680">G798+G799+G800+G801+G802+G803+G804</f>
        <v>50000</v>
      </c>
      <c r="H797" s="20">
        <f t="shared" si="680"/>
        <v>100000</v>
      </c>
      <c r="I797" s="20">
        <f t="shared" si="680"/>
        <v>100000</v>
      </c>
      <c r="J797" s="20">
        <f t="shared" si="680"/>
        <v>150000</v>
      </c>
      <c r="K797" s="20">
        <f t="shared" ref="K797:K872" si="681">L797+M797+N797+O797</f>
        <v>0</v>
      </c>
      <c r="L797" s="20">
        <f t="shared" ref="L797:O797" si="682">L798+L799+L800+L801+L802+L803+L804</f>
        <v>0</v>
      </c>
      <c r="M797" s="20">
        <f t="shared" si="682"/>
        <v>0</v>
      </c>
      <c r="N797" s="20">
        <f t="shared" si="682"/>
        <v>0</v>
      </c>
      <c r="O797" s="20">
        <f t="shared" si="682"/>
        <v>0</v>
      </c>
      <c r="P797" s="5" t="s">
        <v>159</v>
      </c>
      <c r="Q797" s="5" t="s">
        <v>161</v>
      </c>
      <c r="R797" s="33">
        <f t="shared" si="654"/>
        <v>0</v>
      </c>
      <c r="S797" s="36">
        <f t="shared" si="673"/>
        <v>0</v>
      </c>
    </row>
    <row r="798" spans="1:19" ht="19.5" hidden="1" thickTop="1" thickBot="1" x14ac:dyDescent="0.3">
      <c r="A798" s="3" t="str">
        <f t="shared" si="670"/>
        <v>b</v>
      </c>
      <c r="B798" s="1" t="s">
        <v>1</v>
      </c>
      <c r="C798" s="7" t="s">
        <v>3</v>
      </c>
      <c r="D798" s="16">
        <v>0</v>
      </c>
      <c r="E798" s="16">
        <v>0</v>
      </c>
      <c r="F798" s="22">
        <f t="shared" si="651"/>
        <v>0</v>
      </c>
      <c r="G798" s="22"/>
      <c r="H798" s="22"/>
      <c r="I798" s="21"/>
      <c r="J798" s="22"/>
      <c r="K798" s="22">
        <f t="shared" si="681"/>
        <v>0</v>
      </c>
      <c r="L798" s="22"/>
      <c r="M798" s="22"/>
      <c r="N798" s="21"/>
      <c r="O798" s="22"/>
      <c r="Q798" s="5" t="s">
        <v>161</v>
      </c>
      <c r="R798" s="33">
        <f t="shared" si="654"/>
        <v>0</v>
      </c>
      <c r="S798" s="36">
        <f t="shared" si="673"/>
        <v>0</v>
      </c>
    </row>
    <row r="799" spans="1:19" ht="19.5" thickTop="1" thickBot="1" x14ac:dyDescent="0.3">
      <c r="A799" s="3" t="str">
        <f t="shared" si="670"/>
        <v>a</v>
      </c>
      <c r="B799" s="1" t="s">
        <v>1</v>
      </c>
      <c r="C799" s="7" t="s">
        <v>4</v>
      </c>
      <c r="D799" s="16">
        <v>400000</v>
      </c>
      <c r="E799" s="16">
        <v>0</v>
      </c>
      <c r="F799" s="22">
        <f t="shared" si="651"/>
        <v>400000</v>
      </c>
      <c r="G799" s="22">
        <v>50000</v>
      </c>
      <c r="H799" s="22">
        <v>100000</v>
      </c>
      <c r="I799" s="21">
        <v>100000</v>
      </c>
      <c r="J799" s="22">
        <v>150000</v>
      </c>
      <c r="K799" s="22">
        <f t="shared" si="681"/>
        <v>0</v>
      </c>
      <c r="L799" s="22"/>
      <c r="M799" s="22"/>
      <c r="N799" s="21"/>
      <c r="O799" s="22"/>
      <c r="Q799" s="5" t="s">
        <v>161</v>
      </c>
      <c r="R799" s="33">
        <f t="shared" si="654"/>
        <v>0</v>
      </c>
      <c r="S799" s="36">
        <f t="shared" si="673"/>
        <v>0</v>
      </c>
    </row>
    <row r="800" spans="1:19" ht="19.5" hidden="1" thickTop="1" thickBot="1" x14ac:dyDescent="0.3">
      <c r="A800" s="3" t="str">
        <f t="shared" si="670"/>
        <v>b</v>
      </c>
      <c r="B800" s="1" t="s">
        <v>1</v>
      </c>
      <c r="C800" s="7" t="s">
        <v>5</v>
      </c>
      <c r="D800" s="16">
        <v>0</v>
      </c>
      <c r="E800" s="16">
        <v>0</v>
      </c>
      <c r="F800" s="22">
        <f t="shared" si="651"/>
        <v>0</v>
      </c>
      <c r="G800" s="22"/>
      <c r="H800" s="22"/>
      <c r="I800" s="21"/>
      <c r="J800" s="22"/>
      <c r="K800" s="22">
        <f t="shared" si="681"/>
        <v>0</v>
      </c>
      <c r="L800" s="22"/>
      <c r="M800" s="22"/>
      <c r="N800" s="21"/>
      <c r="O800" s="22"/>
      <c r="Q800" s="5" t="s">
        <v>161</v>
      </c>
      <c r="R800" s="33">
        <f t="shared" si="654"/>
        <v>0</v>
      </c>
      <c r="S800" s="36">
        <f t="shared" si="673"/>
        <v>0</v>
      </c>
    </row>
    <row r="801" spans="1:19" ht="19.5" hidden="1" thickTop="1" thickBot="1" x14ac:dyDescent="0.3">
      <c r="A801" s="3" t="str">
        <f t="shared" si="670"/>
        <v>b</v>
      </c>
      <c r="B801" s="1" t="s">
        <v>1</v>
      </c>
      <c r="C801" s="7" t="s">
        <v>6</v>
      </c>
      <c r="D801" s="16">
        <v>0</v>
      </c>
      <c r="E801" s="16">
        <v>0</v>
      </c>
      <c r="F801" s="22">
        <f t="shared" si="651"/>
        <v>0</v>
      </c>
      <c r="G801" s="22"/>
      <c r="H801" s="22"/>
      <c r="I801" s="21"/>
      <c r="J801" s="22"/>
      <c r="K801" s="22">
        <f t="shared" si="681"/>
        <v>0</v>
      </c>
      <c r="L801" s="22"/>
      <c r="M801" s="22"/>
      <c r="N801" s="21"/>
      <c r="O801" s="22"/>
      <c r="Q801" s="5" t="s">
        <v>161</v>
      </c>
      <c r="R801" s="33">
        <f t="shared" si="654"/>
        <v>0</v>
      </c>
      <c r="S801" s="36">
        <f t="shared" si="673"/>
        <v>0</v>
      </c>
    </row>
    <row r="802" spans="1:19" ht="19.5" hidden="1" thickTop="1" thickBot="1" x14ac:dyDescent="0.3">
      <c r="A802" s="3" t="str">
        <f t="shared" si="670"/>
        <v>b</v>
      </c>
      <c r="B802" s="1" t="s">
        <v>1</v>
      </c>
      <c r="C802" s="7" t="s">
        <v>7</v>
      </c>
      <c r="D802" s="16">
        <v>0</v>
      </c>
      <c r="E802" s="16">
        <v>0</v>
      </c>
      <c r="F802" s="22">
        <f t="shared" si="651"/>
        <v>0</v>
      </c>
      <c r="G802" s="22"/>
      <c r="H802" s="22"/>
      <c r="I802" s="21"/>
      <c r="J802" s="22"/>
      <c r="K802" s="22">
        <f t="shared" si="681"/>
        <v>0</v>
      </c>
      <c r="L802" s="22"/>
      <c r="M802" s="22"/>
      <c r="N802" s="21"/>
      <c r="O802" s="22"/>
      <c r="Q802" s="5" t="s">
        <v>161</v>
      </c>
      <c r="R802" s="33">
        <f t="shared" si="654"/>
        <v>0</v>
      </c>
      <c r="S802" s="36">
        <f t="shared" si="673"/>
        <v>0</v>
      </c>
    </row>
    <row r="803" spans="1:19" ht="19.5" hidden="1" thickTop="1" thickBot="1" x14ac:dyDescent="0.3">
      <c r="A803" s="3" t="str">
        <f t="shared" si="670"/>
        <v>b</v>
      </c>
      <c r="B803" s="1" t="s">
        <v>1</v>
      </c>
      <c r="C803" s="7" t="s">
        <v>8</v>
      </c>
      <c r="D803" s="16">
        <v>0</v>
      </c>
      <c r="E803" s="16">
        <v>0</v>
      </c>
      <c r="F803" s="22">
        <f t="shared" si="651"/>
        <v>0</v>
      </c>
      <c r="G803" s="22"/>
      <c r="H803" s="22"/>
      <c r="I803" s="21"/>
      <c r="J803" s="22"/>
      <c r="K803" s="22">
        <f t="shared" si="681"/>
        <v>0</v>
      </c>
      <c r="L803" s="22"/>
      <c r="M803" s="22"/>
      <c r="N803" s="21"/>
      <c r="O803" s="22"/>
      <c r="Q803" s="5" t="s">
        <v>161</v>
      </c>
      <c r="R803" s="33">
        <f t="shared" si="654"/>
        <v>0</v>
      </c>
      <c r="S803" s="36">
        <f t="shared" si="673"/>
        <v>0</v>
      </c>
    </row>
    <row r="804" spans="1:19" ht="19.5" hidden="1" thickTop="1" thickBot="1" x14ac:dyDescent="0.3">
      <c r="A804" s="3" t="str">
        <f t="shared" si="670"/>
        <v>b</v>
      </c>
      <c r="B804" s="1" t="s">
        <v>1</v>
      </c>
      <c r="C804" s="7" t="s">
        <v>9</v>
      </c>
      <c r="D804" s="16">
        <v>0</v>
      </c>
      <c r="E804" s="16">
        <v>0</v>
      </c>
      <c r="F804" s="22">
        <f t="shared" si="651"/>
        <v>0</v>
      </c>
      <c r="G804" s="22"/>
      <c r="H804" s="22"/>
      <c r="I804" s="21"/>
      <c r="J804" s="22"/>
      <c r="K804" s="22">
        <f t="shared" si="681"/>
        <v>0</v>
      </c>
      <c r="L804" s="22"/>
      <c r="M804" s="22"/>
      <c r="N804" s="21"/>
      <c r="O804" s="22"/>
      <c r="Q804" s="5" t="s">
        <v>161</v>
      </c>
      <c r="R804" s="33">
        <f t="shared" si="654"/>
        <v>0</v>
      </c>
      <c r="S804" s="36">
        <f t="shared" si="673"/>
        <v>0</v>
      </c>
    </row>
    <row r="805" spans="1:19" ht="19.5" hidden="1" thickTop="1" thickBot="1" x14ac:dyDescent="0.3">
      <c r="A805" s="3" t="str">
        <f t="shared" si="670"/>
        <v>b</v>
      </c>
      <c r="B805" s="1" t="s">
        <v>1</v>
      </c>
      <c r="C805" s="7" t="s">
        <v>10</v>
      </c>
      <c r="D805" s="16">
        <v>0</v>
      </c>
      <c r="E805" s="16">
        <v>0</v>
      </c>
      <c r="F805" s="22">
        <f t="shared" si="651"/>
        <v>0</v>
      </c>
      <c r="G805" s="22"/>
      <c r="H805" s="22"/>
      <c r="I805" s="21"/>
      <c r="J805" s="22"/>
      <c r="K805" s="22">
        <f t="shared" si="681"/>
        <v>0</v>
      </c>
      <c r="L805" s="22"/>
      <c r="M805" s="22"/>
      <c r="N805" s="21"/>
      <c r="O805" s="22"/>
      <c r="Q805" s="5" t="s">
        <v>161</v>
      </c>
      <c r="R805" s="33">
        <f t="shared" si="654"/>
        <v>0</v>
      </c>
      <c r="S805" s="36">
        <f t="shared" si="673"/>
        <v>0</v>
      </c>
    </row>
    <row r="806" spans="1:19" ht="19.5" hidden="1" thickTop="1" thickBot="1" x14ac:dyDescent="0.3">
      <c r="A806" s="3" t="str">
        <f t="shared" si="670"/>
        <v>b</v>
      </c>
      <c r="B806" s="1" t="s">
        <v>1</v>
      </c>
      <c r="C806" s="7" t="s">
        <v>11</v>
      </c>
      <c r="D806" s="16">
        <v>0</v>
      </c>
      <c r="E806" s="16">
        <v>0</v>
      </c>
      <c r="F806" s="22">
        <f t="shared" si="651"/>
        <v>0</v>
      </c>
      <c r="G806" s="22"/>
      <c r="H806" s="22"/>
      <c r="I806" s="21"/>
      <c r="J806" s="22"/>
      <c r="K806" s="22">
        <f t="shared" si="681"/>
        <v>0</v>
      </c>
      <c r="L806" s="22"/>
      <c r="M806" s="22"/>
      <c r="N806" s="21"/>
      <c r="O806" s="22"/>
      <c r="Q806" s="5" t="s">
        <v>161</v>
      </c>
      <c r="R806" s="33">
        <f t="shared" si="654"/>
        <v>0</v>
      </c>
      <c r="S806" s="36">
        <f t="shared" si="673"/>
        <v>0</v>
      </c>
    </row>
    <row r="807" spans="1:19" ht="19.5" hidden="1" thickTop="1" thickBot="1" x14ac:dyDescent="0.3">
      <c r="A807" s="3" t="str">
        <f t="shared" si="670"/>
        <v>b</v>
      </c>
      <c r="B807" s="1" t="s">
        <v>1</v>
      </c>
      <c r="C807" s="7" t="s">
        <v>12</v>
      </c>
      <c r="D807" s="16">
        <v>0</v>
      </c>
      <c r="E807" s="16">
        <v>0</v>
      </c>
      <c r="F807" s="22">
        <f t="shared" si="651"/>
        <v>0</v>
      </c>
      <c r="G807" s="22"/>
      <c r="H807" s="22"/>
      <c r="I807" s="21"/>
      <c r="J807" s="22"/>
      <c r="K807" s="22">
        <f t="shared" si="681"/>
        <v>0</v>
      </c>
      <c r="L807" s="22"/>
      <c r="M807" s="22"/>
      <c r="N807" s="21"/>
      <c r="O807" s="22"/>
      <c r="Q807" s="5" t="s">
        <v>161</v>
      </c>
      <c r="R807" s="33">
        <f t="shared" si="654"/>
        <v>0</v>
      </c>
      <c r="S807" s="36">
        <f t="shared" si="673"/>
        <v>0</v>
      </c>
    </row>
    <row r="808" spans="1:19" ht="19.5" thickTop="1" thickBot="1" x14ac:dyDescent="0.3">
      <c r="A808" s="3" t="str">
        <f t="shared" si="670"/>
        <v>a</v>
      </c>
      <c r="B808" s="1" t="s">
        <v>213</v>
      </c>
      <c r="C808" s="9" t="s">
        <v>214</v>
      </c>
      <c r="D808" s="14">
        <f>D809+D817+D818+D819</f>
        <v>22000000</v>
      </c>
      <c r="E808" s="14">
        <f>E809+E817+E818+E819</f>
        <v>0</v>
      </c>
      <c r="F808" s="19">
        <f t="shared" ref="F808:F819" si="683">G808+H808+I808+J808</f>
        <v>22000000</v>
      </c>
      <c r="G808" s="19">
        <f t="shared" ref="G808:J808" si="684">G809+G817+G818+G819</f>
        <v>5500000</v>
      </c>
      <c r="H808" s="19">
        <f t="shared" si="684"/>
        <v>5500000</v>
      </c>
      <c r="I808" s="19">
        <f t="shared" si="684"/>
        <v>5500000</v>
      </c>
      <c r="J808" s="19">
        <f t="shared" si="684"/>
        <v>5500000</v>
      </c>
      <c r="K808" s="19">
        <f t="shared" si="681"/>
        <v>0</v>
      </c>
      <c r="L808" s="19">
        <f t="shared" ref="L808:O808" si="685">L809+L817+L818+L819</f>
        <v>0</v>
      </c>
      <c r="M808" s="19">
        <f t="shared" si="685"/>
        <v>0</v>
      </c>
      <c r="N808" s="19">
        <f t="shared" si="685"/>
        <v>0</v>
      </c>
      <c r="O808" s="19">
        <f t="shared" si="685"/>
        <v>0</v>
      </c>
      <c r="P808" s="5" t="s">
        <v>159</v>
      </c>
      <c r="Q808" s="5" t="s">
        <v>163</v>
      </c>
      <c r="R808" s="33">
        <f t="shared" ref="R808:R819" si="686">D808-F808</f>
        <v>0</v>
      </c>
      <c r="S808" s="36">
        <f t="shared" si="673"/>
        <v>0</v>
      </c>
    </row>
    <row r="809" spans="1:19" ht="19.5" thickTop="1" thickBot="1" x14ac:dyDescent="0.3">
      <c r="A809" s="3" t="str">
        <f t="shared" si="670"/>
        <v>a</v>
      </c>
      <c r="B809" s="1" t="s">
        <v>1</v>
      </c>
      <c r="C809" s="7" t="s">
        <v>2</v>
      </c>
      <c r="D809" s="15">
        <f>D810+D811+D812+D813+D814+D815+D816</f>
        <v>22000000</v>
      </c>
      <c r="E809" s="15">
        <f>E810+E811+E812+E813+E814+E815+E816</f>
        <v>0</v>
      </c>
      <c r="F809" s="20">
        <f t="shared" si="683"/>
        <v>22000000</v>
      </c>
      <c r="G809" s="20">
        <f t="shared" ref="G809:J809" si="687">G810+G811+G812+G813+G814+G815+G816</f>
        <v>5500000</v>
      </c>
      <c r="H809" s="20">
        <f t="shared" si="687"/>
        <v>5500000</v>
      </c>
      <c r="I809" s="20">
        <f t="shared" si="687"/>
        <v>5500000</v>
      </c>
      <c r="J809" s="20">
        <f t="shared" si="687"/>
        <v>5500000</v>
      </c>
      <c r="K809" s="20">
        <f t="shared" si="681"/>
        <v>0</v>
      </c>
      <c r="L809" s="20">
        <f t="shared" ref="L809:O809" si="688">L810+L811+L812+L813+L814+L815+L816</f>
        <v>0</v>
      </c>
      <c r="M809" s="20">
        <f t="shared" si="688"/>
        <v>0</v>
      </c>
      <c r="N809" s="20">
        <f t="shared" si="688"/>
        <v>0</v>
      </c>
      <c r="O809" s="20">
        <f t="shared" si="688"/>
        <v>0</v>
      </c>
      <c r="P809" s="5" t="s">
        <v>159</v>
      </c>
      <c r="Q809" s="5" t="s">
        <v>163</v>
      </c>
      <c r="R809" s="33">
        <f t="shared" si="686"/>
        <v>0</v>
      </c>
      <c r="S809" s="36">
        <f t="shared" si="673"/>
        <v>0</v>
      </c>
    </row>
    <row r="810" spans="1:19" ht="19.5" hidden="1" thickTop="1" thickBot="1" x14ac:dyDescent="0.3">
      <c r="A810" s="3" t="str">
        <f t="shared" si="670"/>
        <v>b</v>
      </c>
      <c r="B810" s="1" t="s">
        <v>1</v>
      </c>
      <c r="C810" s="7" t="s">
        <v>3</v>
      </c>
      <c r="D810" s="16">
        <v>0</v>
      </c>
      <c r="E810" s="16">
        <v>0</v>
      </c>
      <c r="F810" s="22">
        <f t="shared" si="683"/>
        <v>0</v>
      </c>
      <c r="G810" s="22"/>
      <c r="H810" s="22"/>
      <c r="I810" s="21"/>
      <c r="J810" s="22"/>
      <c r="K810" s="22">
        <f t="shared" si="681"/>
        <v>0</v>
      </c>
      <c r="L810" s="22"/>
      <c r="M810" s="22"/>
      <c r="N810" s="21"/>
      <c r="O810" s="22"/>
      <c r="Q810" s="5" t="s">
        <v>163</v>
      </c>
      <c r="R810" s="33">
        <f t="shared" si="686"/>
        <v>0</v>
      </c>
      <c r="S810" s="36">
        <f t="shared" si="673"/>
        <v>0</v>
      </c>
    </row>
    <row r="811" spans="1:19" ht="19.5" thickTop="1" thickBot="1" x14ac:dyDescent="0.3">
      <c r="A811" s="3" t="str">
        <f t="shared" si="670"/>
        <v>a</v>
      </c>
      <c r="B811" s="1" t="s">
        <v>1</v>
      </c>
      <c r="C811" s="7" t="s">
        <v>4</v>
      </c>
      <c r="D811" s="16">
        <v>112000</v>
      </c>
      <c r="E811" s="16">
        <v>0</v>
      </c>
      <c r="F811" s="22">
        <f t="shared" si="683"/>
        <v>112000</v>
      </c>
      <c r="G811" s="22">
        <v>28000</v>
      </c>
      <c r="H811" s="22">
        <v>28000</v>
      </c>
      <c r="I811" s="22">
        <v>28000</v>
      </c>
      <c r="J811" s="22">
        <v>28000</v>
      </c>
      <c r="K811" s="22">
        <f t="shared" si="681"/>
        <v>0</v>
      </c>
      <c r="L811" s="22"/>
      <c r="M811" s="22"/>
      <c r="N811" s="21"/>
      <c r="O811" s="22"/>
      <c r="Q811" s="5" t="s">
        <v>163</v>
      </c>
      <c r="R811" s="33">
        <f t="shared" si="686"/>
        <v>0</v>
      </c>
      <c r="S811" s="36">
        <f t="shared" si="673"/>
        <v>0</v>
      </c>
    </row>
    <row r="812" spans="1:19" ht="19.5" hidden="1" thickTop="1" thickBot="1" x14ac:dyDescent="0.3">
      <c r="A812" s="3" t="str">
        <f t="shared" si="670"/>
        <v>b</v>
      </c>
      <c r="B812" s="1" t="s">
        <v>1</v>
      </c>
      <c r="C812" s="7" t="s">
        <v>5</v>
      </c>
      <c r="D812" s="16">
        <v>0</v>
      </c>
      <c r="E812" s="16">
        <v>0</v>
      </c>
      <c r="F812" s="22">
        <f t="shared" si="683"/>
        <v>0</v>
      </c>
      <c r="G812" s="22"/>
      <c r="H812" s="22"/>
      <c r="I812" s="21"/>
      <c r="J812" s="22"/>
      <c r="K812" s="22">
        <f t="shared" si="681"/>
        <v>0</v>
      </c>
      <c r="L812" s="22"/>
      <c r="M812" s="22"/>
      <c r="N812" s="21"/>
      <c r="O812" s="22"/>
      <c r="Q812" s="5" t="s">
        <v>163</v>
      </c>
      <c r="R812" s="33">
        <f t="shared" si="686"/>
        <v>0</v>
      </c>
      <c r="S812" s="36">
        <f t="shared" si="673"/>
        <v>0</v>
      </c>
    </row>
    <row r="813" spans="1:19" ht="19.5" hidden="1" thickTop="1" thickBot="1" x14ac:dyDescent="0.3">
      <c r="A813" s="3" t="str">
        <f t="shared" si="670"/>
        <v>b</v>
      </c>
      <c r="B813" s="1" t="s">
        <v>1</v>
      </c>
      <c r="C813" s="7" t="s">
        <v>6</v>
      </c>
      <c r="D813" s="16">
        <v>0</v>
      </c>
      <c r="E813" s="16">
        <v>0</v>
      </c>
      <c r="F813" s="22">
        <f t="shared" si="683"/>
        <v>0</v>
      </c>
      <c r="G813" s="22"/>
      <c r="H813" s="22"/>
      <c r="I813" s="21"/>
      <c r="J813" s="22"/>
      <c r="K813" s="22">
        <f t="shared" si="681"/>
        <v>0</v>
      </c>
      <c r="L813" s="22"/>
      <c r="M813" s="22"/>
      <c r="N813" s="21"/>
      <c r="O813" s="22"/>
      <c r="Q813" s="5" t="s">
        <v>163</v>
      </c>
      <c r="R813" s="33">
        <f t="shared" si="686"/>
        <v>0</v>
      </c>
      <c r="S813" s="36">
        <f t="shared" si="673"/>
        <v>0</v>
      </c>
    </row>
    <row r="814" spans="1:19" ht="19.5" hidden="1" thickTop="1" thickBot="1" x14ac:dyDescent="0.3">
      <c r="A814" s="3" t="str">
        <f t="shared" si="670"/>
        <v>b</v>
      </c>
      <c r="B814" s="1" t="s">
        <v>1</v>
      </c>
      <c r="C814" s="7" t="s">
        <v>7</v>
      </c>
      <c r="D814" s="16">
        <v>0</v>
      </c>
      <c r="E814" s="16">
        <v>0</v>
      </c>
      <c r="F814" s="22">
        <f t="shared" si="683"/>
        <v>0</v>
      </c>
      <c r="G814" s="22"/>
      <c r="H814" s="22"/>
      <c r="I814" s="21"/>
      <c r="J814" s="22"/>
      <c r="K814" s="22">
        <f t="shared" si="681"/>
        <v>0</v>
      </c>
      <c r="L814" s="22"/>
      <c r="M814" s="22"/>
      <c r="N814" s="21"/>
      <c r="O814" s="22"/>
      <c r="Q814" s="5" t="s">
        <v>163</v>
      </c>
      <c r="R814" s="33">
        <f t="shared" si="686"/>
        <v>0</v>
      </c>
      <c r="S814" s="36">
        <f t="shared" si="673"/>
        <v>0</v>
      </c>
    </row>
    <row r="815" spans="1:19" ht="19.5" thickTop="1" thickBot="1" x14ac:dyDescent="0.3">
      <c r="A815" s="3" t="str">
        <f t="shared" si="670"/>
        <v>a</v>
      </c>
      <c r="B815" s="1" t="s">
        <v>1</v>
      </c>
      <c r="C815" s="7" t="s">
        <v>8</v>
      </c>
      <c r="D815" s="16">
        <v>21888000</v>
      </c>
      <c r="E815" s="16">
        <v>0</v>
      </c>
      <c r="F815" s="22">
        <f t="shared" si="683"/>
        <v>21888000</v>
      </c>
      <c r="G815" s="22">
        <v>5472000</v>
      </c>
      <c r="H815" s="22">
        <v>5472000</v>
      </c>
      <c r="I815" s="22">
        <v>5472000</v>
      </c>
      <c r="J815" s="22">
        <v>5472000</v>
      </c>
      <c r="K815" s="22">
        <f t="shared" si="681"/>
        <v>0</v>
      </c>
      <c r="L815" s="22"/>
      <c r="M815" s="22"/>
      <c r="N815" s="21"/>
      <c r="O815" s="22"/>
      <c r="Q815" s="5" t="s">
        <v>163</v>
      </c>
      <c r="R815" s="33">
        <f t="shared" si="686"/>
        <v>0</v>
      </c>
      <c r="S815" s="36">
        <f t="shared" si="673"/>
        <v>0</v>
      </c>
    </row>
    <row r="816" spans="1:19" ht="19.5" hidden="1" thickTop="1" thickBot="1" x14ac:dyDescent="0.3">
      <c r="A816" s="3" t="str">
        <f t="shared" si="670"/>
        <v>b</v>
      </c>
      <c r="B816" s="1" t="s">
        <v>1</v>
      </c>
      <c r="C816" s="7" t="s">
        <v>9</v>
      </c>
      <c r="D816" s="16">
        <v>0</v>
      </c>
      <c r="E816" s="16">
        <v>0</v>
      </c>
      <c r="F816" s="22">
        <f t="shared" si="683"/>
        <v>0</v>
      </c>
      <c r="G816" s="22"/>
      <c r="H816" s="22"/>
      <c r="I816" s="21"/>
      <c r="J816" s="22"/>
      <c r="K816" s="22">
        <f t="shared" si="681"/>
        <v>0</v>
      </c>
      <c r="L816" s="22"/>
      <c r="M816" s="22"/>
      <c r="N816" s="21"/>
      <c r="O816" s="22"/>
      <c r="Q816" s="5" t="s">
        <v>163</v>
      </c>
      <c r="R816" s="33">
        <f t="shared" si="686"/>
        <v>0</v>
      </c>
      <c r="S816" s="36">
        <f t="shared" si="673"/>
        <v>0</v>
      </c>
    </row>
    <row r="817" spans="1:19" ht="19.5" hidden="1" thickTop="1" thickBot="1" x14ac:dyDescent="0.3">
      <c r="A817" s="3" t="str">
        <f t="shared" si="670"/>
        <v>b</v>
      </c>
      <c r="B817" s="1" t="s">
        <v>1</v>
      </c>
      <c r="C817" s="7" t="s">
        <v>10</v>
      </c>
      <c r="D817" s="16">
        <v>0</v>
      </c>
      <c r="E817" s="16">
        <v>0</v>
      </c>
      <c r="F817" s="22">
        <f t="shared" si="683"/>
        <v>0</v>
      </c>
      <c r="G817" s="22"/>
      <c r="H817" s="22"/>
      <c r="I817" s="21"/>
      <c r="J817" s="22"/>
      <c r="K817" s="22">
        <f t="shared" si="681"/>
        <v>0</v>
      </c>
      <c r="L817" s="22"/>
      <c r="M817" s="22"/>
      <c r="N817" s="21"/>
      <c r="O817" s="22"/>
      <c r="Q817" s="5" t="s">
        <v>163</v>
      </c>
      <c r="R817" s="33">
        <f t="shared" si="686"/>
        <v>0</v>
      </c>
      <c r="S817" s="36">
        <f t="shared" si="673"/>
        <v>0</v>
      </c>
    </row>
    <row r="818" spans="1:19" ht="19.5" hidden="1" thickTop="1" thickBot="1" x14ac:dyDescent="0.3">
      <c r="A818" s="3" t="str">
        <f t="shared" si="670"/>
        <v>b</v>
      </c>
      <c r="B818" s="1" t="s">
        <v>1</v>
      </c>
      <c r="C818" s="7" t="s">
        <v>11</v>
      </c>
      <c r="D818" s="16">
        <v>0</v>
      </c>
      <c r="E818" s="16">
        <v>0</v>
      </c>
      <c r="F818" s="22">
        <f t="shared" si="683"/>
        <v>0</v>
      </c>
      <c r="G818" s="22"/>
      <c r="H818" s="22"/>
      <c r="I818" s="21"/>
      <c r="J818" s="22"/>
      <c r="K818" s="22">
        <f t="shared" si="681"/>
        <v>0</v>
      </c>
      <c r="L818" s="22"/>
      <c r="M818" s="22"/>
      <c r="N818" s="21"/>
      <c r="O818" s="22"/>
      <c r="Q818" s="5" t="s">
        <v>163</v>
      </c>
      <c r="R818" s="33">
        <f t="shared" si="686"/>
        <v>0</v>
      </c>
      <c r="S818" s="36">
        <f t="shared" si="673"/>
        <v>0</v>
      </c>
    </row>
    <row r="819" spans="1:19" ht="19.5" hidden="1" thickTop="1" thickBot="1" x14ac:dyDescent="0.3">
      <c r="A819" s="3" t="str">
        <f t="shared" si="670"/>
        <v>b</v>
      </c>
      <c r="B819" s="1" t="s">
        <v>1</v>
      </c>
      <c r="C819" s="7" t="s">
        <v>12</v>
      </c>
      <c r="D819" s="16">
        <v>0</v>
      </c>
      <c r="E819" s="16">
        <v>0</v>
      </c>
      <c r="F819" s="22">
        <f t="shared" si="683"/>
        <v>0</v>
      </c>
      <c r="G819" s="22"/>
      <c r="H819" s="22"/>
      <c r="I819" s="21"/>
      <c r="J819" s="22"/>
      <c r="K819" s="22">
        <f t="shared" si="681"/>
        <v>0</v>
      </c>
      <c r="L819" s="22"/>
      <c r="M819" s="22"/>
      <c r="N819" s="21"/>
      <c r="O819" s="22"/>
      <c r="Q819" s="5" t="s">
        <v>163</v>
      </c>
      <c r="R819" s="33">
        <f t="shared" si="686"/>
        <v>0</v>
      </c>
      <c r="S819" s="36">
        <f t="shared" si="673"/>
        <v>0</v>
      </c>
    </row>
    <row r="820" spans="1:19" ht="46.5" thickTop="1" thickBot="1" x14ac:dyDescent="0.3">
      <c r="A820" s="3" t="str">
        <f t="shared" si="670"/>
        <v>a</v>
      </c>
      <c r="B820" s="8" t="s">
        <v>118</v>
      </c>
      <c r="C820" s="9" t="s">
        <v>119</v>
      </c>
      <c r="D820" s="14">
        <f>D821+D829+D830+D831</f>
        <v>146451000</v>
      </c>
      <c r="E820" s="14">
        <f>E821+E829+E830+E831</f>
        <v>0</v>
      </c>
      <c r="F820" s="19">
        <f t="shared" si="651"/>
        <v>146451000</v>
      </c>
      <c r="G820" s="19">
        <f t="shared" ref="G820:J820" si="689">G821+G829+G830+G831</f>
        <v>37969000</v>
      </c>
      <c r="H820" s="19">
        <f t="shared" si="689"/>
        <v>33780000</v>
      </c>
      <c r="I820" s="19">
        <f t="shared" si="689"/>
        <v>38391800</v>
      </c>
      <c r="J820" s="19">
        <f t="shared" si="689"/>
        <v>36310200</v>
      </c>
      <c r="K820" s="19">
        <f t="shared" si="681"/>
        <v>0</v>
      </c>
      <c r="L820" s="19">
        <f t="shared" ref="L820:O820" si="690">L821+L829+L830+L831</f>
        <v>0</v>
      </c>
      <c r="M820" s="19">
        <f t="shared" si="690"/>
        <v>0</v>
      </c>
      <c r="N820" s="19">
        <f t="shared" si="690"/>
        <v>0</v>
      </c>
      <c r="O820" s="19">
        <f t="shared" si="690"/>
        <v>0</v>
      </c>
      <c r="P820" s="5" t="s">
        <v>159</v>
      </c>
      <c r="Q820" s="5" t="s">
        <v>169</v>
      </c>
      <c r="R820" s="33">
        <f t="shared" si="654"/>
        <v>0</v>
      </c>
      <c r="S820" s="36">
        <f t="shared" si="673"/>
        <v>0</v>
      </c>
    </row>
    <row r="821" spans="1:19" ht="19.5" thickTop="1" thickBot="1" x14ac:dyDescent="0.3">
      <c r="A821" s="3" t="str">
        <f t="shared" si="670"/>
        <v>a</v>
      </c>
      <c r="B821" s="1" t="s">
        <v>1</v>
      </c>
      <c r="C821" s="7" t="s">
        <v>2</v>
      </c>
      <c r="D821" s="15">
        <f>D822+D823+D824+D825+D826+D827+D828</f>
        <v>146421000</v>
      </c>
      <c r="E821" s="15">
        <f>E822+E823+E824+E825+E826+E827+E828</f>
        <v>0</v>
      </c>
      <c r="F821" s="20">
        <f t="shared" si="651"/>
        <v>146421000</v>
      </c>
      <c r="G821" s="20">
        <f t="shared" ref="G821:J821" si="691">G822+G823+G824+G825+G826+G827+G828</f>
        <v>37961500</v>
      </c>
      <c r="H821" s="20">
        <f t="shared" si="691"/>
        <v>33772500</v>
      </c>
      <c r="I821" s="20">
        <f t="shared" si="691"/>
        <v>38384300</v>
      </c>
      <c r="J821" s="20">
        <f t="shared" si="691"/>
        <v>36302700</v>
      </c>
      <c r="K821" s="20">
        <f t="shared" si="681"/>
        <v>0</v>
      </c>
      <c r="L821" s="20">
        <f t="shared" ref="L821:O821" si="692">L822+L823+L824+L825+L826+L827+L828</f>
        <v>0</v>
      </c>
      <c r="M821" s="20">
        <f t="shared" si="692"/>
        <v>0</v>
      </c>
      <c r="N821" s="20">
        <f t="shared" si="692"/>
        <v>0</v>
      </c>
      <c r="O821" s="20">
        <f t="shared" si="692"/>
        <v>0</v>
      </c>
      <c r="P821" s="5" t="s">
        <v>159</v>
      </c>
      <c r="Q821" s="5" t="s">
        <v>169</v>
      </c>
      <c r="R821" s="33">
        <f t="shared" si="654"/>
        <v>0</v>
      </c>
      <c r="S821" s="36">
        <f t="shared" si="673"/>
        <v>0</v>
      </c>
    </row>
    <row r="822" spans="1:19" ht="19.5" hidden="1" thickTop="1" thickBot="1" x14ac:dyDescent="0.3">
      <c r="A822" s="3" t="str">
        <f t="shared" si="670"/>
        <v>b</v>
      </c>
      <c r="B822" s="1" t="s">
        <v>1</v>
      </c>
      <c r="C822" s="7" t="s">
        <v>3</v>
      </c>
      <c r="D822" s="15">
        <f>D834+D846+D858+D870+D906+D918+D930+D966+D978+D990</f>
        <v>0</v>
      </c>
      <c r="E822" s="15">
        <f>E834+E846+E858+E870+E906+E918+E930+E966+E978+E990</f>
        <v>0</v>
      </c>
      <c r="F822" s="20">
        <f t="shared" si="651"/>
        <v>0</v>
      </c>
      <c r="G822" s="20">
        <f t="shared" ref="G822:J822" si="693">G834+G846+G858+G870+G906+G918+G930+G966+G978+G990</f>
        <v>0</v>
      </c>
      <c r="H822" s="20">
        <f t="shared" si="693"/>
        <v>0</v>
      </c>
      <c r="I822" s="20">
        <f t="shared" si="693"/>
        <v>0</v>
      </c>
      <c r="J822" s="20">
        <f t="shared" si="693"/>
        <v>0</v>
      </c>
      <c r="K822" s="20">
        <f t="shared" si="681"/>
        <v>0</v>
      </c>
      <c r="L822" s="20">
        <f t="shared" ref="L822:O822" si="694">L834+L846+L858+L870+L906+L918+L930+L966+L978+L990</f>
        <v>0</v>
      </c>
      <c r="M822" s="20">
        <f t="shared" si="694"/>
        <v>0</v>
      </c>
      <c r="N822" s="20">
        <f t="shared" si="694"/>
        <v>0</v>
      </c>
      <c r="O822" s="20">
        <f t="shared" si="694"/>
        <v>0</v>
      </c>
      <c r="P822" s="5" t="s">
        <v>159</v>
      </c>
      <c r="Q822" s="5" t="s">
        <v>169</v>
      </c>
      <c r="R822" s="33">
        <f t="shared" si="654"/>
        <v>0</v>
      </c>
      <c r="S822" s="36">
        <f t="shared" si="673"/>
        <v>0</v>
      </c>
    </row>
    <row r="823" spans="1:19" ht="19.5" thickTop="1" thickBot="1" x14ac:dyDescent="0.3">
      <c r="A823" s="3" t="str">
        <f t="shared" si="670"/>
        <v>a</v>
      </c>
      <c r="B823" s="1" t="s">
        <v>1</v>
      </c>
      <c r="C823" s="7" t="s">
        <v>4</v>
      </c>
      <c r="D823" s="15">
        <f t="shared" ref="D823:E823" si="695">D835+D847+D859+D871+D907+D919+D931+D967+D979+D991</f>
        <v>22607000</v>
      </c>
      <c r="E823" s="15">
        <f t="shared" si="695"/>
        <v>0</v>
      </c>
      <c r="F823" s="20">
        <f t="shared" si="651"/>
        <v>22607000</v>
      </c>
      <c r="G823" s="20">
        <f t="shared" ref="G823:J823" si="696">G835+G847+G859+G871+G907+G919+G931+G967+G979+G991</f>
        <v>5693500</v>
      </c>
      <c r="H823" s="20">
        <f t="shared" si="696"/>
        <v>5590500</v>
      </c>
      <c r="I823" s="20">
        <f t="shared" si="696"/>
        <v>5588500</v>
      </c>
      <c r="J823" s="20">
        <f t="shared" si="696"/>
        <v>5734500</v>
      </c>
      <c r="K823" s="20">
        <f t="shared" si="681"/>
        <v>0</v>
      </c>
      <c r="L823" s="20">
        <f t="shared" ref="L823:O823" si="697">L835+L847+L859+L871+L907+L919+L931+L967+L979+L991</f>
        <v>0</v>
      </c>
      <c r="M823" s="20">
        <f t="shared" si="697"/>
        <v>0</v>
      </c>
      <c r="N823" s="20">
        <f t="shared" si="697"/>
        <v>0</v>
      </c>
      <c r="O823" s="20">
        <f t="shared" si="697"/>
        <v>0</v>
      </c>
      <c r="P823" s="5" t="s">
        <v>159</v>
      </c>
      <c r="Q823" s="5" t="s">
        <v>169</v>
      </c>
      <c r="R823" s="33">
        <f t="shared" si="654"/>
        <v>0</v>
      </c>
      <c r="S823" s="36">
        <f t="shared" si="673"/>
        <v>0</v>
      </c>
    </row>
    <row r="824" spans="1:19" ht="19.5" hidden="1" thickTop="1" thickBot="1" x14ac:dyDescent="0.3">
      <c r="A824" s="3" t="str">
        <f t="shared" si="670"/>
        <v>b</v>
      </c>
      <c r="B824" s="1" t="s">
        <v>1</v>
      </c>
      <c r="C824" s="7" t="s">
        <v>5</v>
      </c>
      <c r="D824" s="15">
        <f t="shared" ref="D824:E824" si="698">D836+D848+D860+D872+D908+D920+D932+D968+D980+D992</f>
        <v>0</v>
      </c>
      <c r="E824" s="15">
        <f t="shared" si="698"/>
        <v>0</v>
      </c>
      <c r="F824" s="20">
        <f t="shared" si="651"/>
        <v>0</v>
      </c>
      <c r="G824" s="20">
        <f t="shared" ref="G824:J824" si="699">G836+G848+G860+G872+G908+G920+G932+G968+G980+G992</f>
        <v>0</v>
      </c>
      <c r="H824" s="20">
        <f t="shared" si="699"/>
        <v>0</v>
      </c>
      <c r="I824" s="20">
        <f t="shared" si="699"/>
        <v>0</v>
      </c>
      <c r="J824" s="20">
        <f t="shared" si="699"/>
        <v>0</v>
      </c>
      <c r="K824" s="20">
        <f t="shared" si="681"/>
        <v>0</v>
      </c>
      <c r="L824" s="20">
        <f t="shared" ref="L824:O824" si="700">L836+L848+L860+L872+L908+L920+L932+L968+L980+L992</f>
        <v>0</v>
      </c>
      <c r="M824" s="20">
        <f t="shared" si="700"/>
        <v>0</v>
      </c>
      <c r="N824" s="20">
        <f t="shared" si="700"/>
        <v>0</v>
      </c>
      <c r="O824" s="20">
        <f t="shared" si="700"/>
        <v>0</v>
      </c>
      <c r="P824" s="5" t="s">
        <v>159</v>
      </c>
      <c r="Q824" s="5" t="s">
        <v>169</v>
      </c>
      <c r="R824" s="33">
        <f t="shared" si="654"/>
        <v>0</v>
      </c>
      <c r="S824" s="36">
        <f t="shared" si="673"/>
        <v>0</v>
      </c>
    </row>
    <row r="825" spans="1:19" ht="19.5" hidden="1" thickTop="1" thickBot="1" x14ac:dyDescent="0.3">
      <c r="A825" s="3" t="str">
        <f t="shared" si="670"/>
        <v>b</v>
      </c>
      <c r="B825" s="1" t="s">
        <v>1</v>
      </c>
      <c r="C825" s="7" t="s">
        <v>6</v>
      </c>
      <c r="D825" s="15">
        <f t="shared" ref="D825:E825" si="701">D837+D849+D861+D873+D909+D921+D933+D969+D981+D993</f>
        <v>0</v>
      </c>
      <c r="E825" s="15">
        <f t="shared" si="701"/>
        <v>0</v>
      </c>
      <c r="F825" s="20">
        <f t="shared" si="651"/>
        <v>0</v>
      </c>
      <c r="G825" s="20">
        <f t="shared" ref="G825:J825" si="702">G837+G849+G861+G873+G909+G921+G933+G969+G981+G993</f>
        <v>0</v>
      </c>
      <c r="H825" s="20">
        <f t="shared" si="702"/>
        <v>0</v>
      </c>
      <c r="I825" s="20">
        <f t="shared" si="702"/>
        <v>0</v>
      </c>
      <c r="J825" s="20">
        <f t="shared" si="702"/>
        <v>0</v>
      </c>
      <c r="K825" s="20">
        <f t="shared" si="681"/>
        <v>0</v>
      </c>
      <c r="L825" s="20">
        <f t="shared" ref="L825:O825" si="703">L837+L849+L861+L873+L909+L921+L933+L969+L981+L993</f>
        <v>0</v>
      </c>
      <c r="M825" s="20">
        <f t="shared" si="703"/>
        <v>0</v>
      </c>
      <c r="N825" s="20">
        <f t="shared" si="703"/>
        <v>0</v>
      </c>
      <c r="O825" s="20">
        <f t="shared" si="703"/>
        <v>0</v>
      </c>
      <c r="P825" s="5" t="s">
        <v>159</v>
      </c>
      <c r="Q825" s="5" t="s">
        <v>169</v>
      </c>
      <c r="R825" s="33">
        <f t="shared" si="654"/>
        <v>0</v>
      </c>
      <c r="S825" s="36">
        <f t="shared" si="673"/>
        <v>0</v>
      </c>
    </row>
    <row r="826" spans="1:19" ht="19.5" hidden="1" thickTop="1" thickBot="1" x14ac:dyDescent="0.3">
      <c r="A826" s="3" t="str">
        <f t="shared" si="670"/>
        <v>b</v>
      </c>
      <c r="B826" s="1" t="s">
        <v>1</v>
      </c>
      <c r="C826" s="7" t="s">
        <v>7</v>
      </c>
      <c r="D826" s="15">
        <f t="shared" ref="D826:E826" si="704">D838+D850+D862+D874+D910+D922+D934+D970+D982+D994</f>
        <v>0</v>
      </c>
      <c r="E826" s="15">
        <f t="shared" si="704"/>
        <v>0</v>
      </c>
      <c r="F826" s="20">
        <f t="shared" si="651"/>
        <v>0</v>
      </c>
      <c r="G826" s="20">
        <f t="shared" ref="G826:J826" si="705">G838+G850+G862+G874+G910+G922+G934+G970+G982+G994</f>
        <v>0</v>
      </c>
      <c r="H826" s="20">
        <f t="shared" si="705"/>
        <v>0</v>
      </c>
      <c r="I826" s="20">
        <f t="shared" si="705"/>
        <v>0</v>
      </c>
      <c r="J826" s="20">
        <f t="shared" si="705"/>
        <v>0</v>
      </c>
      <c r="K826" s="20">
        <f t="shared" si="681"/>
        <v>0</v>
      </c>
      <c r="L826" s="20">
        <f t="shared" ref="L826:O826" si="706">L838+L850+L862+L874+L910+L922+L934+L970+L982+L994</f>
        <v>0</v>
      </c>
      <c r="M826" s="20">
        <f t="shared" si="706"/>
        <v>0</v>
      </c>
      <c r="N826" s="20">
        <f t="shared" si="706"/>
        <v>0</v>
      </c>
      <c r="O826" s="20">
        <f t="shared" si="706"/>
        <v>0</v>
      </c>
      <c r="P826" s="5" t="s">
        <v>159</v>
      </c>
      <c r="Q826" s="5" t="s">
        <v>169</v>
      </c>
      <c r="R826" s="33">
        <f t="shared" si="654"/>
        <v>0</v>
      </c>
      <c r="S826" s="36">
        <f t="shared" si="673"/>
        <v>0</v>
      </c>
    </row>
    <row r="827" spans="1:19" ht="19.5" thickTop="1" thickBot="1" x14ac:dyDescent="0.3">
      <c r="A827" s="3" t="str">
        <f t="shared" si="670"/>
        <v>a</v>
      </c>
      <c r="B827" s="1" t="s">
        <v>1</v>
      </c>
      <c r="C827" s="7" t="s">
        <v>8</v>
      </c>
      <c r="D827" s="15">
        <f t="shared" ref="D827:E827" si="707">D839+D851+D863+D875+D911+D923+D935+D971+D983+D995</f>
        <v>123154000</v>
      </c>
      <c r="E827" s="15">
        <f t="shared" si="707"/>
        <v>0</v>
      </c>
      <c r="F827" s="20">
        <f t="shared" si="651"/>
        <v>123154000</v>
      </c>
      <c r="G827" s="20">
        <f t="shared" ref="G827:J827" si="708">G839+G851+G863+G875+G911+G923+G935+G971+G983+G995</f>
        <v>32103000</v>
      </c>
      <c r="H827" s="20">
        <f t="shared" si="708"/>
        <v>28017000</v>
      </c>
      <c r="I827" s="20">
        <f t="shared" si="708"/>
        <v>32630800</v>
      </c>
      <c r="J827" s="20">
        <f t="shared" si="708"/>
        <v>30403200</v>
      </c>
      <c r="K827" s="20">
        <f t="shared" si="681"/>
        <v>0</v>
      </c>
      <c r="L827" s="20">
        <f t="shared" ref="L827:O827" si="709">L839+L851+L863+L875+L911+L923+L935+L971+L983+L995</f>
        <v>0</v>
      </c>
      <c r="M827" s="20">
        <f t="shared" si="709"/>
        <v>0</v>
      </c>
      <c r="N827" s="20">
        <f t="shared" si="709"/>
        <v>0</v>
      </c>
      <c r="O827" s="20">
        <f t="shared" si="709"/>
        <v>0</v>
      </c>
      <c r="P827" s="5" t="s">
        <v>159</v>
      </c>
      <c r="Q827" s="5" t="s">
        <v>169</v>
      </c>
      <c r="R827" s="33">
        <f t="shared" si="654"/>
        <v>0</v>
      </c>
      <c r="S827" s="36">
        <f t="shared" si="673"/>
        <v>0</v>
      </c>
    </row>
    <row r="828" spans="1:19" ht="19.5" thickTop="1" thickBot="1" x14ac:dyDescent="0.3">
      <c r="A828" s="3" t="str">
        <f t="shared" si="670"/>
        <v>a</v>
      </c>
      <c r="B828" s="1" t="s">
        <v>1</v>
      </c>
      <c r="C828" s="7" t="s">
        <v>9</v>
      </c>
      <c r="D828" s="15">
        <f t="shared" ref="D828:E828" si="710">D840+D852+D864+D876+D912+D924+D936+D972+D984+D996</f>
        <v>660000</v>
      </c>
      <c r="E828" s="15">
        <f t="shared" si="710"/>
        <v>0</v>
      </c>
      <c r="F828" s="20">
        <f t="shared" si="651"/>
        <v>660000</v>
      </c>
      <c r="G828" s="20">
        <f t="shared" ref="G828:J828" si="711">G840+G852+G864+G876+G912+G924+G936+G972+G984+G996</f>
        <v>165000</v>
      </c>
      <c r="H828" s="20">
        <f t="shared" si="711"/>
        <v>165000</v>
      </c>
      <c r="I828" s="20">
        <f t="shared" si="711"/>
        <v>165000</v>
      </c>
      <c r="J828" s="20">
        <f t="shared" si="711"/>
        <v>165000</v>
      </c>
      <c r="K828" s="20">
        <f t="shared" si="681"/>
        <v>0</v>
      </c>
      <c r="L828" s="20">
        <f t="shared" ref="L828:O828" si="712">L840+L852+L864+L876+L912+L924+L936+L972+L984+L996</f>
        <v>0</v>
      </c>
      <c r="M828" s="20">
        <f t="shared" si="712"/>
        <v>0</v>
      </c>
      <c r="N828" s="20">
        <f t="shared" si="712"/>
        <v>0</v>
      </c>
      <c r="O828" s="20">
        <f t="shared" si="712"/>
        <v>0</v>
      </c>
      <c r="P828" s="5" t="s">
        <v>159</v>
      </c>
      <c r="Q828" s="5" t="s">
        <v>169</v>
      </c>
      <c r="R828" s="33">
        <f t="shared" si="654"/>
        <v>0</v>
      </c>
      <c r="S828" s="36">
        <f t="shared" si="673"/>
        <v>0</v>
      </c>
    </row>
    <row r="829" spans="1:19" ht="19.5" thickTop="1" thickBot="1" x14ac:dyDescent="0.3">
      <c r="A829" s="3" t="str">
        <f t="shared" si="670"/>
        <v>a</v>
      </c>
      <c r="B829" s="1" t="s">
        <v>1</v>
      </c>
      <c r="C829" s="7" t="s">
        <v>10</v>
      </c>
      <c r="D829" s="15">
        <f t="shared" ref="D829:E829" si="713">D841+D853+D865+D877+D913+D925+D937+D973+D985+D997</f>
        <v>30000</v>
      </c>
      <c r="E829" s="15">
        <f t="shared" si="713"/>
        <v>0</v>
      </c>
      <c r="F829" s="20">
        <f t="shared" si="651"/>
        <v>30000</v>
      </c>
      <c r="G829" s="20">
        <f t="shared" ref="G829:J829" si="714">G841+G853+G865+G877+G913+G925+G937+G973+G985+G997</f>
        <v>7500</v>
      </c>
      <c r="H829" s="20">
        <f t="shared" si="714"/>
        <v>7500</v>
      </c>
      <c r="I829" s="20">
        <f t="shared" si="714"/>
        <v>7500</v>
      </c>
      <c r="J829" s="20">
        <f t="shared" si="714"/>
        <v>7500</v>
      </c>
      <c r="K829" s="20">
        <f t="shared" si="681"/>
        <v>0</v>
      </c>
      <c r="L829" s="20">
        <f t="shared" ref="L829:O829" si="715">L841+L853+L865+L877+L913+L925+L937+L973+L985+L997</f>
        <v>0</v>
      </c>
      <c r="M829" s="20">
        <f t="shared" si="715"/>
        <v>0</v>
      </c>
      <c r="N829" s="20">
        <f t="shared" si="715"/>
        <v>0</v>
      </c>
      <c r="O829" s="20">
        <f t="shared" si="715"/>
        <v>0</v>
      </c>
      <c r="P829" s="5" t="s">
        <v>159</v>
      </c>
      <c r="Q829" s="5" t="s">
        <v>169</v>
      </c>
      <c r="R829" s="33">
        <f t="shared" si="654"/>
        <v>0</v>
      </c>
      <c r="S829" s="36">
        <f t="shared" si="673"/>
        <v>0</v>
      </c>
    </row>
    <row r="830" spans="1:19" ht="19.5" hidden="1" thickTop="1" thickBot="1" x14ac:dyDescent="0.3">
      <c r="A830" s="3" t="str">
        <f t="shared" si="670"/>
        <v>b</v>
      </c>
      <c r="B830" s="1" t="s">
        <v>1</v>
      </c>
      <c r="C830" s="7" t="s">
        <v>11</v>
      </c>
      <c r="D830" s="15">
        <f t="shared" ref="D830:E830" si="716">D842+D854+D866+D878+D914+D926+D938+D974+D986+D998</f>
        <v>0</v>
      </c>
      <c r="E830" s="15">
        <f t="shared" si="716"/>
        <v>0</v>
      </c>
      <c r="F830" s="20">
        <f t="shared" si="651"/>
        <v>0</v>
      </c>
      <c r="G830" s="20">
        <f t="shared" ref="G830:J830" si="717">G842+G854+G866+G878+G914+G926+G938+G974+G986+G998</f>
        <v>0</v>
      </c>
      <c r="H830" s="20">
        <f t="shared" si="717"/>
        <v>0</v>
      </c>
      <c r="I830" s="20">
        <f t="shared" si="717"/>
        <v>0</v>
      </c>
      <c r="J830" s="20">
        <f t="shared" si="717"/>
        <v>0</v>
      </c>
      <c r="K830" s="20">
        <f t="shared" si="681"/>
        <v>0</v>
      </c>
      <c r="L830" s="20">
        <f t="shared" ref="L830:O830" si="718">L842+L854+L866+L878+L914+L926+L938+L974+L986+L998</f>
        <v>0</v>
      </c>
      <c r="M830" s="20">
        <f t="shared" si="718"/>
        <v>0</v>
      </c>
      <c r="N830" s="20">
        <f t="shared" si="718"/>
        <v>0</v>
      </c>
      <c r="O830" s="20">
        <f t="shared" si="718"/>
        <v>0</v>
      </c>
      <c r="P830" s="5" t="s">
        <v>159</v>
      </c>
      <c r="Q830" s="5" t="s">
        <v>169</v>
      </c>
      <c r="R830" s="33">
        <f t="shared" si="654"/>
        <v>0</v>
      </c>
      <c r="S830" s="36">
        <f t="shared" si="673"/>
        <v>0</v>
      </c>
    </row>
    <row r="831" spans="1:19" ht="19.5" hidden="1" thickTop="1" thickBot="1" x14ac:dyDescent="0.3">
      <c r="A831" s="3" t="str">
        <f t="shared" si="670"/>
        <v>b</v>
      </c>
      <c r="B831" s="1" t="s">
        <v>1</v>
      </c>
      <c r="C831" s="7" t="s">
        <v>12</v>
      </c>
      <c r="D831" s="15">
        <f t="shared" ref="D831:E831" si="719">D843+D855+D867+D879+D915+D927+D939+D975+D987+D999</f>
        <v>0</v>
      </c>
      <c r="E831" s="15">
        <f t="shared" si="719"/>
        <v>0</v>
      </c>
      <c r="F831" s="20">
        <f t="shared" si="651"/>
        <v>0</v>
      </c>
      <c r="G831" s="20">
        <f t="shared" ref="G831:J831" si="720">G843+G855+G867+G879+G915+G927+G939+G975+G987+G999</f>
        <v>0</v>
      </c>
      <c r="H831" s="20">
        <f t="shared" si="720"/>
        <v>0</v>
      </c>
      <c r="I831" s="20">
        <f t="shared" si="720"/>
        <v>0</v>
      </c>
      <c r="J831" s="20">
        <f t="shared" si="720"/>
        <v>0</v>
      </c>
      <c r="K831" s="20">
        <f t="shared" si="681"/>
        <v>0</v>
      </c>
      <c r="L831" s="20">
        <f t="shared" ref="L831:O831" si="721">L843+L855+L867+L879+L915+L927+L939+L975+L987+L999</f>
        <v>0</v>
      </c>
      <c r="M831" s="20">
        <f t="shared" si="721"/>
        <v>0</v>
      </c>
      <c r="N831" s="20">
        <f t="shared" si="721"/>
        <v>0</v>
      </c>
      <c r="O831" s="20">
        <f t="shared" si="721"/>
        <v>0</v>
      </c>
      <c r="P831" s="5" t="s">
        <v>159</v>
      </c>
      <c r="Q831" s="5" t="s">
        <v>169</v>
      </c>
      <c r="R831" s="33">
        <f t="shared" si="654"/>
        <v>0</v>
      </c>
      <c r="S831" s="36">
        <f t="shared" si="673"/>
        <v>0</v>
      </c>
    </row>
    <row r="832" spans="1:19" ht="19.5" thickTop="1" thickBot="1" x14ac:dyDescent="0.3">
      <c r="A832" s="3" t="str">
        <f t="shared" si="670"/>
        <v>a</v>
      </c>
      <c r="B832" s="8" t="s">
        <v>120</v>
      </c>
      <c r="C832" s="9" t="s">
        <v>121</v>
      </c>
      <c r="D832" s="14">
        <f>D833+D841+D842+D843</f>
        <v>15000000</v>
      </c>
      <c r="E832" s="14">
        <f>E833+E841+E842+E843</f>
        <v>0</v>
      </c>
      <c r="F832" s="19">
        <f t="shared" ref="F832:F895" si="722">G832+H832+I832+J832</f>
        <v>15000000</v>
      </c>
      <c r="G832" s="19">
        <f t="shared" ref="G832:J832" si="723">G833+G841+G842+G843</f>
        <v>4000000</v>
      </c>
      <c r="H832" s="19">
        <f t="shared" si="723"/>
        <v>4000000</v>
      </c>
      <c r="I832" s="19">
        <f t="shared" si="723"/>
        <v>4000000</v>
      </c>
      <c r="J832" s="19">
        <f t="shared" si="723"/>
        <v>3000000</v>
      </c>
      <c r="K832" s="19">
        <f t="shared" si="681"/>
        <v>0</v>
      </c>
      <c r="L832" s="19">
        <f t="shared" ref="L832:O832" si="724">L833+L841+L842+L843</f>
        <v>0</v>
      </c>
      <c r="M832" s="19">
        <f t="shared" si="724"/>
        <v>0</v>
      </c>
      <c r="N832" s="19">
        <f t="shared" si="724"/>
        <v>0</v>
      </c>
      <c r="O832" s="19">
        <f t="shared" si="724"/>
        <v>0</v>
      </c>
      <c r="P832" s="5" t="s">
        <v>159</v>
      </c>
      <c r="Q832" s="5" t="s">
        <v>163</v>
      </c>
      <c r="R832" s="33">
        <f t="shared" ref="R832:R895" si="725">D832-F832</f>
        <v>0</v>
      </c>
      <c r="S832" s="36">
        <f t="shared" si="673"/>
        <v>0</v>
      </c>
    </row>
    <row r="833" spans="1:19" ht="19.5" thickTop="1" thickBot="1" x14ac:dyDescent="0.3">
      <c r="A833" s="3" t="str">
        <f t="shared" si="670"/>
        <v>a</v>
      </c>
      <c r="B833" s="1" t="s">
        <v>1</v>
      </c>
      <c r="C833" s="7" t="s">
        <v>2</v>
      </c>
      <c r="D833" s="15">
        <f>D834+D835+D836+D837+D838+D839+D840</f>
        <v>15000000</v>
      </c>
      <c r="E833" s="15">
        <f>E834+E835+E836+E837+E838+E839+E840</f>
        <v>0</v>
      </c>
      <c r="F833" s="20">
        <f t="shared" si="722"/>
        <v>15000000</v>
      </c>
      <c r="G833" s="20">
        <f t="shared" ref="G833:J833" si="726">G834+G835+G836+G837+G838+G839+G840</f>
        <v>4000000</v>
      </c>
      <c r="H833" s="20">
        <f t="shared" si="726"/>
        <v>4000000</v>
      </c>
      <c r="I833" s="20">
        <f t="shared" si="726"/>
        <v>4000000</v>
      </c>
      <c r="J833" s="20">
        <f t="shared" si="726"/>
        <v>3000000</v>
      </c>
      <c r="K833" s="20">
        <f t="shared" si="681"/>
        <v>0</v>
      </c>
      <c r="L833" s="20">
        <f t="shared" ref="L833:O833" si="727">L834+L835+L836+L837+L838+L839+L840</f>
        <v>0</v>
      </c>
      <c r="M833" s="20">
        <f t="shared" si="727"/>
        <v>0</v>
      </c>
      <c r="N833" s="20">
        <f t="shared" si="727"/>
        <v>0</v>
      </c>
      <c r="O833" s="20">
        <f t="shared" si="727"/>
        <v>0</v>
      </c>
      <c r="P833" s="5" t="s">
        <v>159</v>
      </c>
      <c r="Q833" s="5" t="s">
        <v>163</v>
      </c>
      <c r="R833" s="33">
        <f t="shared" si="725"/>
        <v>0</v>
      </c>
      <c r="S833" s="36">
        <f t="shared" si="673"/>
        <v>0</v>
      </c>
    </row>
    <row r="834" spans="1:19" ht="19.5" hidden="1" thickTop="1" thickBot="1" x14ac:dyDescent="0.3">
      <c r="A834" s="3" t="str">
        <f t="shared" si="670"/>
        <v>b</v>
      </c>
      <c r="B834" s="1" t="s">
        <v>1</v>
      </c>
      <c r="C834" s="7" t="s">
        <v>3</v>
      </c>
      <c r="D834" s="16">
        <v>0</v>
      </c>
      <c r="E834" s="16">
        <v>0</v>
      </c>
      <c r="F834" s="22">
        <f t="shared" si="722"/>
        <v>0</v>
      </c>
      <c r="G834" s="22"/>
      <c r="H834" s="22"/>
      <c r="I834" s="21"/>
      <c r="J834" s="22"/>
      <c r="K834" s="22">
        <f t="shared" si="681"/>
        <v>0</v>
      </c>
      <c r="L834" s="22"/>
      <c r="M834" s="22"/>
      <c r="N834" s="21"/>
      <c r="O834" s="22"/>
      <c r="Q834" s="5" t="s">
        <v>163</v>
      </c>
      <c r="R834" s="33">
        <f t="shared" si="725"/>
        <v>0</v>
      </c>
      <c r="S834" s="36">
        <f t="shared" si="673"/>
        <v>0</v>
      </c>
    </row>
    <row r="835" spans="1:19" ht="19.5" hidden="1" thickTop="1" thickBot="1" x14ac:dyDescent="0.3">
      <c r="A835" s="3" t="str">
        <f t="shared" si="670"/>
        <v>b</v>
      </c>
      <c r="B835" s="1" t="s">
        <v>1</v>
      </c>
      <c r="C835" s="7" t="s">
        <v>4</v>
      </c>
      <c r="D835" s="16">
        <v>0</v>
      </c>
      <c r="E835" s="16">
        <v>0</v>
      </c>
      <c r="F835" s="22">
        <f t="shared" si="722"/>
        <v>0</v>
      </c>
      <c r="G835" s="22"/>
      <c r="H835" s="22"/>
      <c r="I835" s="21"/>
      <c r="J835" s="22"/>
      <c r="K835" s="22">
        <f t="shared" si="681"/>
        <v>0</v>
      </c>
      <c r="L835" s="22"/>
      <c r="M835" s="22"/>
      <c r="N835" s="21"/>
      <c r="O835" s="22"/>
      <c r="Q835" s="5" t="s">
        <v>163</v>
      </c>
      <c r="R835" s="33">
        <f t="shared" si="725"/>
        <v>0</v>
      </c>
      <c r="S835" s="36">
        <f t="shared" si="673"/>
        <v>0</v>
      </c>
    </row>
    <row r="836" spans="1:19" ht="19.5" hidden="1" thickTop="1" thickBot="1" x14ac:dyDescent="0.3">
      <c r="A836" s="3" t="str">
        <f t="shared" si="670"/>
        <v>b</v>
      </c>
      <c r="B836" s="1" t="s">
        <v>1</v>
      </c>
      <c r="C836" s="7" t="s">
        <v>5</v>
      </c>
      <c r="D836" s="16">
        <v>0</v>
      </c>
      <c r="E836" s="16">
        <v>0</v>
      </c>
      <c r="F836" s="22">
        <f t="shared" si="722"/>
        <v>0</v>
      </c>
      <c r="G836" s="22"/>
      <c r="H836" s="22"/>
      <c r="I836" s="21"/>
      <c r="J836" s="22"/>
      <c r="K836" s="22">
        <f t="shared" si="681"/>
        <v>0</v>
      </c>
      <c r="L836" s="22"/>
      <c r="M836" s="22"/>
      <c r="N836" s="21"/>
      <c r="O836" s="22"/>
      <c r="Q836" s="5" t="s">
        <v>163</v>
      </c>
      <c r="R836" s="33">
        <f t="shared" si="725"/>
        <v>0</v>
      </c>
      <c r="S836" s="36">
        <f t="shared" si="673"/>
        <v>0</v>
      </c>
    </row>
    <row r="837" spans="1:19" ht="19.5" hidden="1" thickTop="1" thickBot="1" x14ac:dyDescent="0.3">
      <c r="A837" s="3" t="str">
        <f t="shared" ref="A837:A900" si="728">IF((D837+F837+G837+H837+J837+I837)&gt;0,"a","b")</f>
        <v>b</v>
      </c>
      <c r="B837" s="1" t="s">
        <v>1</v>
      </c>
      <c r="C837" s="7" t="s">
        <v>6</v>
      </c>
      <c r="D837" s="16">
        <v>0</v>
      </c>
      <c r="E837" s="16">
        <v>0</v>
      </c>
      <c r="F837" s="22">
        <f t="shared" si="722"/>
        <v>0</v>
      </c>
      <c r="G837" s="22"/>
      <c r="H837" s="22"/>
      <c r="I837" s="21"/>
      <c r="J837" s="22"/>
      <c r="K837" s="22">
        <f t="shared" si="681"/>
        <v>0</v>
      </c>
      <c r="L837" s="22"/>
      <c r="M837" s="22"/>
      <c r="N837" s="21"/>
      <c r="O837" s="22"/>
      <c r="Q837" s="5" t="s">
        <v>163</v>
      </c>
      <c r="R837" s="33">
        <f t="shared" si="725"/>
        <v>0</v>
      </c>
      <c r="S837" s="36">
        <f t="shared" ref="S837:S900" si="729">E837-K837</f>
        <v>0</v>
      </c>
    </row>
    <row r="838" spans="1:19" ht="19.5" hidden="1" thickTop="1" thickBot="1" x14ac:dyDescent="0.3">
      <c r="A838" s="3" t="str">
        <f t="shared" si="728"/>
        <v>b</v>
      </c>
      <c r="B838" s="1" t="s">
        <v>1</v>
      </c>
      <c r="C838" s="7" t="s">
        <v>7</v>
      </c>
      <c r="D838" s="16">
        <v>0</v>
      </c>
      <c r="E838" s="16">
        <v>0</v>
      </c>
      <c r="F838" s="22">
        <f t="shared" si="722"/>
        <v>0</v>
      </c>
      <c r="G838" s="22"/>
      <c r="H838" s="22"/>
      <c r="I838" s="21"/>
      <c r="J838" s="22"/>
      <c r="K838" s="22">
        <f t="shared" si="681"/>
        <v>0</v>
      </c>
      <c r="L838" s="22"/>
      <c r="M838" s="22"/>
      <c r="N838" s="21"/>
      <c r="O838" s="22"/>
      <c r="Q838" s="5" t="s">
        <v>163</v>
      </c>
      <c r="R838" s="33">
        <f t="shared" si="725"/>
        <v>0</v>
      </c>
      <c r="S838" s="36">
        <f t="shared" si="729"/>
        <v>0</v>
      </c>
    </row>
    <row r="839" spans="1:19" ht="19.5" thickTop="1" thickBot="1" x14ac:dyDescent="0.3">
      <c r="A839" s="3" t="str">
        <f t="shared" si="728"/>
        <v>a</v>
      </c>
      <c r="B839" s="1" t="s">
        <v>1</v>
      </c>
      <c r="C839" s="7" t="s">
        <v>8</v>
      </c>
      <c r="D839" s="16">
        <v>15000000</v>
      </c>
      <c r="E839" s="16">
        <v>0</v>
      </c>
      <c r="F839" s="22">
        <f t="shared" si="722"/>
        <v>15000000</v>
      </c>
      <c r="G839" s="22">
        <v>4000000</v>
      </c>
      <c r="H839" s="22">
        <v>4000000</v>
      </c>
      <c r="I839" s="22">
        <v>4000000</v>
      </c>
      <c r="J839" s="22">
        <v>3000000</v>
      </c>
      <c r="K839" s="22">
        <f t="shared" si="681"/>
        <v>0</v>
      </c>
      <c r="L839" s="22"/>
      <c r="M839" s="22"/>
      <c r="N839" s="21"/>
      <c r="O839" s="22"/>
      <c r="Q839" s="5" t="s">
        <v>163</v>
      </c>
      <c r="R839" s="33">
        <f t="shared" si="725"/>
        <v>0</v>
      </c>
      <c r="S839" s="36">
        <f t="shared" si="729"/>
        <v>0</v>
      </c>
    </row>
    <row r="840" spans="1:19" ht="19.5" hidden="1" thickTop="1" thickBot="1" x14ac:dyDescent="0.3">
      <c r="A840" s="3" t="str">
        <f t="shared" si="728"/>
        <v>b</v>
      </c>
      <c r="B840" s="1" t="s">
        <v>1</v>
      </c>
      <c r="C840" s="7" t="s">
        <v>9</v>
      </c>
      <c r="D840" s="16">
        <v>0</v>
      </c>
      <c r="E840" s="16">
        <v>0</v>
      </c>
      <c r="F840" s="22">
        <f t="shared" si="722"/>
        <v>0</v>
      </c>
      <c r="G840" s="22"/>
      <c r="H840" s="22"/>
      <c r="I840" s="21"/>
      <c r="J840" s="22"/>
      <c r="K840" s="22">
        <f t="shared" si="681"/>
        <v>0</v>
      </c>
      <c r="L840" s="22"/>
      <c r="M840" s="22"/>
      <c r="N840" s="21"/>
      <c r="O840" s="22"/>
      <c r="Q840" s="5" t="s">
        <v>163</v>
      </c>
      <c r="R840" s="33">
        <f t="shared" si="725"/>
        <v>0</v>
      </c>
      <c r="S840" s="36">
        <f t="shared" si="729"/>
        <v>0</v>
      </c>
    </row>
    <row r="841" spans="1:19" ht="19.5" hidden="1" thickTop="1" thickBot="1" x14ac:dyDescent="0.3">
      <c r="A841" s="3" t="str">
        <f t="shared" si="728"/>
        <v>b</v>
      </c>
      <c r="B841" s="1" t="s">
        <v>1</v>
      </c>
      <c r="C841" s="7" t="s">
        <v>10</v>
      </c>
      <c r="D841" s="16">
        <v>0</v>
      </c>
      <c r="E841" s="16">
        <v>0</v>
      </c>
      <c r="F841" s="22">
        <f t="shared" si="722"/>
        <v>0</v>
      </c>
      <c r="G841" s="22"/>
      <c r="H841" s="22"/>
      <c r="I841" s="21"/>
      <c r="J841" s="22"/>
      <c r="K841" s="22">
        <f t="shared" si="681"/>
        <v>0</v>
      </c>
      <c r="L841" s="22"/>
      <c r="M841" s="22"/>
      <c r="N841" s="21"/>
      <c r="O841" s="22"/>
      <c r="Q841" s="5" t="s">
        <v>163</v>
      </c>
      <c r="R841" s="33">
        <f t="shared" si="725"/>
        <v>0</v>
      </c>
      <c r="S841" s="36">
        <f t="shared" si="729"/>
        <v>0</v>
      </c>
    </row>
    <row r="842" spans="1:19" ht="19.5" hidden="1" thickTop="1" thickBot="1" x14ac:dyDescent="0.3">
      <c r="A842" s="3" t="str">
        <f t="shared" si="728"/>
        <v>b</v>
      </c>
      <c r="B842" s="1" t="s">
        <v>1</v>
      </c>
      <c r="C842" s="7" t="s">
        <v>11</v>
      </c>
      <c r="D842" s="16">
        <v>0</v>
      </c>
      <c r="E842" s="16">
        <v>0</v>
      </c>
      <c r="F842" s="22">
        <f t="shared" si="722"/>
        <v>0</v>
      </c>
      <c r="G842" s="22"/>
      <c r="H842" s="22"/>
      <c r="I842" s="21"/>
      <c r="J842" s="22"/>
      <c r="K842" s="22">
        <f t="shared" si="681"/>
        <v>0</v>
      </c>
      <c r="L842" s="22"/>
      <c r="M842" s="22"/>
      <c r="N842" s="21"/>
      <c r="O842" s="22"/>
      <c r="Q842" s="5" t="s">
        <v>163</v>
      </c>
      <c r="R842" s="33">
        <f t="shared" si="725"/>
        <v>0</v>
      </c>
      <c r="S842" s="36">
        <f t="shared" si="729"/>
        <v>0</v>
      </c>
    </row>
    <row r="843" spans="1:19" ht="19.5" hidden="1" thickTop="1" thickBot="1" x14ac:dyDescent="0.3">
      <c r="A843" s="3" t="str">
        <f t="shared" si="728"/>
        <v>b</v>
      </c>
      <c r="B843" s="1" t="s">
        <v>1</v>
      </c>
      <c r="C843" s="7" t="s">
        <v>12</v>
      </c>
      <c r="D843" s="16">
        <v>0</v>
      </c>
      <c r="E843" s="16">
        <v>0</v>
      </c>
      <c r="F843" s="22">
        <f t="shared" si="722"/>
        <v>0</v>
      </c>
      <c r="G843" s="22"/>
      <c r="H843" s="22"/>
      <c r="I843" s="21"/>
      <c r="J843" s="22"/>
      <c r="K843" s="22">
        <f t="shared" si="681"/>
        <v>0</v>
      </c>
      <c r="L843" s="22"/>
      <c r="M843" s="22"/>
      <c r="N843" s="21"/>
      <c r="O843" s="22"/>
      <c r="Q843" s="5" t="s">
        <v>163</v>
      </c>
      <c r="R843" s="33">
        <f t="shared" si="725"/>
        <v>0</v>
      </c>
      <c r="S843" s="36">
        <f t="shared" si="729"/>
        <v>0</v>
      </c>
    </row>
    <row r="844" spans="1:19" ht="19.5" thickTop="1" thickBot="1" x14ac:dyDescent="0.3">
      <c r="A844" s="3" t="str">
        <f t="shared" si="728"/>
        <v>a</v>
      </c>
      <c r="B844" s="1" t="s">
        <v>122</v>
      </c>
      <c r="C844" s="9" t="s">
        <v>123</v>
      </c>
      <c r="D844" s="14">
        <f>D845+D853+D854+D855</f>
        <v>8100000</v>
      </c>
      <c r="E844" s="14">
        <f>E845+E853+E854+E855</f>
        <v>0</v>
      </c>
      <c r="F844" s="19">
        <f t="shared" si="722"/>
        <v>8100000</v>
      </c>
      <c r="G844" s="19">
        <f t="shared" ref="G844:J844" si="730">G845+G853+G854+G855</f>
        <v>2726000</v>
      </c>
      <c r="H844" s="19">
        <f t="shared" si="730"/>
        <v>2339000</v>
      </c>
      <c r="I844" s="19">
        <f t="shared" si="730"/>
        <v>2501000</v>
      </c>
      <c r="J844" s="19">
        <f t="shared" si="730"/>
        <v>534000</v>
      </c>
      <c r="K844" s="19">
        <f t="shared" si="681"/>
        <v>0</v>
      </c>
      <c r="L844" s="19">
        <f t="shared" ref="L844:O844" si="731">L845+L853+L854+L855</f>
        <v>0</v>
      </c>
      <c r="M844" s="19">
        <f t="shared" si="731"/>
        <v>0</v>
      </c>
      <c r="N844" s="19">
        <f t="shared" si="731"/>
        <v>0</v>
      </c>
      <c r="O844" s="19">
        <f t="shared" si="731"/>
        <v>0</v>
      </c>
      <c r="P844" s="5" t="s">
        <v>159</v>
      </c>
      <c r="Q844" s="5" t="s">
        <v>163</v>
      </c>
      <c r="R844" s="33">
        <f t="shared" si="725"/>
        <v>0</v>
      </c>
      <c r="S844" s="36">
        <f t="shared" si="729"/>
        <v>0</v>
      </c>
    </row>
    <row r="845" spans="1:19" ht="19.5" thickTop="1" thickBot="1" x14ac:dyDescent="0.3">
      <c r="A845" s="3" t="str">
        <f t="shared" si="728"/>
        <v>a</v>
      </c>
      <c r="B845" s="1" t="s">
        <v>1</v>
      </c>
      <c r="C845" s="7" t="s">
        <v>2</v>
      </c>
      <c r="D845" s="15">
        <f>D846+D847+D848+D849+D850+D851+D852</f>
        <v>8100000</v>
      </c>
      <c r="E845" s="15">
        <f>E846+E847+E848+E849+E850+E851+E852</f>
        <v>0</v>
      </c>
      <c r="F845" s="20">
        <f t="shared" si="722"/>
        <v>8100000</v>
      </c>
      <c r="G845" s="20">
        <f t="shared" ref="G845:J845" si="732">G846+G847+G848+G849+G850+G851+G852</f>
        <v>2726000</v>
      </c>
      <c r="H845" s="20">
        <f t="shared" si="732"/>
        <v>2339000</v>
      </c>
      <c r="I845" s="20">
        <f t="shared" si="732"/>
        <v>2501000</v>
      </c>
      <c r="J845" s="20">
        <f t="shared" si="732"/>
        <v>534000</v>
      </c>
      <c r="K845" s="20">
        <f t="shared" si="681"/>
        <v>0</v>
      </c>
      <c r="L845" s="20">
        <f t="shared" ref="L845:O845" si="733">L846+L847+L848+L849+L850+L851+L852</f>
        <v>0</v>
      </c>
      <c r="M845" s="20">
        <f t="shared" si="733"/>
        <v>0</v>
      </c>
      <c r="N845" s="20">
        <f t="shared" si="733"/>
        <v>0</v>
      </c>
      <c r="O845" s="20">
        <f t="shared" si="733"/>
        <v>0</v>
      </c>
      <c r="P845" s="5" t="s">
        <v>159</v>
      </c>
      <c r="Q845" s="5" t="s">
        <v>163</v>
      </c>
      <c r="R845" s="33">
        <f t="shared" si="725"/>
        <v>0</v>
      </c>
      <c r="S845" s="36">
        <f t="shared" si="729"/>
        <v>0</v>
      </c>
    </row>
    <row r="846" spans="1:19" ht="19.5" hidden="1" thickTop="1" thickBot="1" x14ac:dyDescent="0.3">
      <c r="A846" s="3" t="str">
        <f t="shared" si="728"/>
        <v>b</v>
      </c>
      <c r="B846" s="1" t="s">
        <v>1</v>
      </c>
      <c r="C846" s="7" t="s">
        <v>3</v>
      </c>
      <c r="D846" s="16">
        <v>0</v>
      </c>
      <c r="E846" s="16">
        <v>0</v>
      </c>
      <c r="F846" s="22">
        <f t="shared" si="722"/>
        <v>0</v>
      </c>
      <c r="G846" s="22"/>
      <c r="H846" s="22"/>
      <c r="I846" s="21"/>
      <c r="J846" s="22"/>
      <c r="K846" s="22">
        <f t="shared" si="681"/>
        <v>0</v>
      </c>
      <c r="L846" s="22"/>
      <c r="M846" s="22"/>
      <c r="N846" s="21"/>
      <c r="O846" s="22"/>
      <c r="Q846" s="5" t="s">
        <v>163</v>
      </c>
      <c r="R846" s="33">
        <f t="shared" si="725"/>
        <v>0</v>
      </c>
      <c r="S846" s="36">
        <f t="shared" si="729"/>
        <v>0</v>
      </c>
    </row>
    <row r="847" spans="1:19" ht="19.5" thickTop="1" thickBot="1" x14ac:dyDescent="0.3">
      <c r="A847" s="3" t="str">
        <f t="shared" si="728"/>
        <v>a</v>
      </c>
      <c r="B847" s="1" t="s">
        <v>1</v>
      </c>
      <c r="C847" s="7" t="s">
        <v>4</v>
      </c>
      <c r="D847" s="16">
        <v>245000</v>
      </c>
      <c r="E847" s="16">
        <v>0</v>
      </c>
      <c r="F847" s="22">
        <f t="shared" si="722"/>
        <v>245000</v>
      </c>
      <c r="G847" s="22">
        <v>51000</v>
      </c>
      <c r="H847" s="22">
        <v>51000</v>
      </c>
      <c r="I847" s="22">
        <v>51000</v>
      </c>
      <c r="J847" s="22">
        <f>41000+51000</f>
        <v>92000</v>
      </c>
      <c r="K847" s="22">
        <f t="shared" si="681"/>
        <v>0</v>
      </c>
      <c r="L847" s="22"/>
      <c r="M847" s="22"/>
      <c r="N847" s="22"/>
      <c r="O847" s="22"/>
      <c r="Q847" s="5" t="s">
        <v>163</v>
      </c>
      <c r="R847" s="33">
        <f t="shared" si="725"/>
        <v>0</v>
      </c>
      <c r="S847" s="36">
        <f t="shared" si="729"/>
        <v>0</v>
      </c>
    </row>
    <row r="848" spans="1:19" ht="19.5" hidden="1" thickTop="1" thickBot="1" x14ac:dyDescent="0.3">
      <c r="A848" s="3" t="str">
        <f t="shared" si="728"/>
        <v>b</v>
      </c>
      <c r="B848" s="1" t="s">
        <v>1</v>
      </c>
      <c r="C848" s="7" t="s">
        <v>5</v>
      </c>
      <c r="D848" s="16">
        <v>0</v>
      </c>
      <c r="E848" s="16">
        <v>0</v>
      </c>
      <c r="F848" s="22">
        <f t="shared" si="722"/>
        <v>0</v>
      </c>
      <c r="G848" s="22"/>
      <c r="H848" s="22"/>
      <c r="I848" s="21"/>
      <c r="J848" s="22"/>
      <c r="K848" s="22">
        <f t="shared" si="681"/>
        <v>0</v>
      </c>
      <c r="L848" s="22"/>
      <c r="M848" s="22"/>
      <c r="N848" s="21"/>
      <c r="O848" s="22"/>
      <c r="Q848" s="5" t="s">
        <v>163</v>
      </c>
      <c r="R848" s="33">
        <f t="shared" si="725"/>
        <v>0</v>
      </c>
      <c r="S848" s="36">
        <f t="shared" si="729"/>
        <v>0</v>
      </c>
    </row>
    <row r="849" spans="1:19" ht="19.5" hidden="1" thickTop="1" thickBot="1" x14ac:dyDescent="0.3">
      <c r="A849" s="3" t="str">
        <f t="shared" si="728"/>
        <v>b</v>
      </c>
      <c r="B849" s="1" t="s">
        <v>1</v>
      </c>
      <c r="C849" s="7" t="s">
        <v>6</v>
      </c>
      <c r="D849" s="16">
        <v>0</v>
      </c>
      <c r="E849" s="16">
        <v>0</v>
      </c>
      <c r="F849" s="22">
        <f t="shared" si="722"/>
        <v>0</v>
      </c>
      <c r="G849" s="22"/>
      <c r="H849" s="22"/>
      <c r="I849" s="21"/>
      <c r="J849" s="22"/>
      <c r="K849" s="22">
        <f t="shared" si="681"/>
        <v>0</v>
      </c>
      <c r="L849" s="22"/>
      <c r="M849" s="22"/>
      <c r="N849" s="21"/>
      <c r="O849" s="22"/>
      <c r="Q849" s="5" t="s">
        <v>163</v>
      </c>
      <c r="R849" s="33">
        <f t="shared" si="725"/>
        <v>0</v>
      </c>
      <c r="S849" s="36">
        <f t="shared" si="729"/>
        <v>0</v>
      </c>
    </row>
    <row r="850" spans="1:19" ht="19.5" hidden="1" thickTop="1" thickBot="1" x14ac:dyDescent="0.3">
      <c r="A850" s="3" t="str">
        <f t="shared" si="728"/>
        <v>b</v>
      </c>
      <c r="B850" s="1" t="s">
        <v>1</v>
      </c>
      <c r="C850" s="7" t="s">
        <v>7</v>
      </c>
      <c r="D850" s="16">
        <v>0</v>
      </c>
      <c r="E850" s="16">
        <v>0</v>
      </c>
      <c r="F850" s="22">
        <f t="shared" si="722"/>
        <v>0</v>
      </c>
      <c r="G850" s="22"/>
      <c r="H850" s="22"/>
      <c r="I850" s="21"/>
      <c r="J850" s="22"/>
      <c r="K850" s="22">
        <f t="shared" si="681"/>
        <v>0</v>
      </c>
      <c r="L850" s="22"/>
      <c r="M850" s="22"/>
      <c r="N850" s="21"/>
      <c r="O850" s="22"/>
      <c r="Q850" s="5" t="s">
        <v>163</v>
      </c>
      <c r="R850" s="33">
        <f t="shared" si="725"/>
        <v>0</v>
      </c>
      <c r="S850" s="36">
        <f t="shared" si="729"/>
        <v>0</v>
      </c>
    </row>
    <row r="851" spans="1:19" ht="30" customHeight="1" thickTop="1" thickBot="1" x14ac:dyDescent="0.3">
      <c r="A851" s="3" t="str">
        <f t="shared" si="728"/>
        <v>a</v>
      </c>
      <c r="B851" s="1" t="s">
        <v>1</v>
      </c>
      <c r="C851" s="7" t="s">
        <v>8</v>
      </c>
      <c r="D851" s="16">
        <v>7855000</v>
      </c>
      <c r="E851" s="16">
        <v>0</v>
      </c>
      <c r="F851" s="22">
        <f t="shared" si="722"/>
        <v>7855000</v>
      </c>
      <c r="G851" s="22">
        <f>2255000+420000</f>
        <v>2675000</v>
      </c>
      <c r="H851" s="22">
        <f>1868000+420000</f>
        <v>2288000</v>
      </c>
      <c r="I851" s="22">
        <f>2030000+420000</f>
        <v>2450000</v>
      </c>
      <c r="J851" s="22">
        <f>1662500+420000-1640500</f>
        <v>442000</v>
      </c>
      <c r="K851" s="22">
        <f t="shared" si="681"/>
        <v>0</v>
      </c>
      <c r="L851" s="22"/>
      <c r="M851" s="22"/>
      <c r="N851" s="21"/>
      <c r="O851" s="22"/>
      <c r="Q851" s="5" t="s">
        <v>163</v>
      </c>
      <c r="R851" s="33">
        <f t="shared" si="725"/>
        <v>0</v>
      </c>
      <c r="S851" s="36">
        <f t="shared" si="729"/>
        <v>0</v>
      </c>
    </row>
    <row r="852" spans="1:19" ht="19.5" hidden="1" thickTop="1" thickBot="1" x14ac:dyDescent="0.3">
      <c r="A852" s="3" t="str">
        <f t="shared" si="728"/>
        <v>b</v>
      </c>
      <c r="B852" s="1" t="s">
        <v>1</v>
      </c>
      <c r="C852" s="7" t="s">
        <v>9</v>
      </c>
      <c r="D852" s="16">
        <v>0</v>
      </c>
      <c r="E852" s="16">
        <v>0</v>
      </c>
      <c r="F852" s="22">
        <f t="shared" si="722"/>
        <v>0</v>
      </c>
      <c r="G852" s="22"/>
      <c r="H852" s="22"/>
      <c r="I852" s="21"/>
      <c r="J852" s="22"/>
      <c r="K852" s="22">
        <f t="shared" si="681"/>
        <v>0</v>
      </c>
      <c r="L852" s="22"/>
      <c r="M852" s="22"/>
      <c r="N852" s="21"/>
      <c r="O852" s="22"/>
      <c r="Q852" s="5" t="s">
        <v>163</v>
      </c>
      <c r="R852" s="33">
        <f t="shared" si="725"/>
        <v>0</v>
      </c>
      <c r="S852" s="36">
        <f t="shared" si="729"/>
        <v>0</v>
      </c>
    </row>
    <row r="853" spans="1:19" ht="19.5" hidden="1" thickTop="1" thickBot="1" x14ac:dyDescent="0.3">
      <c r="A853" s="3" t="str">
        <f t="shared" si="728"/>
        <v>b</v>
      </c>
      <c r="B853" s="1" t="s">
        <v>1</v>
      </c>
      <c r="C853" s="7" t="s">
        <v>10</v>
      </c>
      <c r="D853" s="16">
        <v>0</v>
      </c>
      <c r="E853" s="16">
        <v>0</v>
      </c>
      <c r="F853" s="22">
        <f t="shared" si="722"/>
        <v>0</v>
      </c>
      <c r="G853" s="22"/>
      <c r="H853" s="22"/>
      <c r="I853" s="21"/>
      <c r="J853" s="22"/>
      <c r="K853" s="22">
        <f t="shared" si="681"/>
        <v>0</v>
      </c>
      <c r="L853" s="22"/>
      <c r="M853" s="22"/>
      <c r="N853" s="21"/>
      <c r="O853" s="22"/>
      <c r="Q853" s="5" t="s">
        <v>163</v>
      </c>
      <c r="R853" s="33">
        <f t="shared" si="725"/>
        <v>0</v>
      </c>
      <c r="S853" s="36">
        <f t="shared" si="729"/>
        <v>0</v>
      </c>
    </row>
    <row r="854" spans="1:19" ht="19.5" hidden="1" thickTop="1" thickBot="1" x14ac:dyDescent="0.3">
      <c r="A854" s="3" t="str">
        <f t="shared" si="728"/>
        <v>b</v>
      </c>
      <c r="B854" s="1" t="s">
        <v>1</v>
      </c>
      <c r="C854" s="7" t="s">
        <v>11</v>
      </c>
      <c r="D854" s="16">
        <v>0</v>
      </c>
      <c r="E854" s="16">
        <v>0</v>
      </c>
      <c r="F854" s="22">
        <f t="shared" si="722"/>
        <v>0</v>
      </c>
      <c r="G854" s="22"/>
      <c r="H854" s="22"/>
      <c r="I854" s="21"/>
      <c r="J854" s="22"/>
      <c r="K854" s="22">
        <f t="shared" si="681"/>
        <v>0</v>
      </c>
      <c r="L854" s="22"/>
      <c r="M854" s="22"/>
      <c r="N854" s="21"/>
      <c r="O854" s="22"/>
      <c r="Q854" s="5" t="s">
        <v>163</v>
      </c>
      <c r="R854" s="33">
        <f t="shared" si="725"/>
        <v>0</v>
      </c>
      <c r="S854" s="36">
        <f t="shared" si="729"/>
        <v>0</v>
      </c>
    </row>
    <row r="855" spans="1:19" ht="19.5" hidden="1" thickTop="1" thickBot="1" x14ac:dyDescent="0.3">
      <c r="A855" s="3" t="str">
        <f t="shared" si="728"/>
        <v>b</v>
      </c>
      <c r="B855" s="1" t="s">
        <v>1</v>
      </c>
      <c r="C855" s="7" t="s">
        <v>12</v>
      </c>
      <c r="D855" s="16">
        <v>0</v>
      </c>
      <c r="E855" s="16">
        <v>0</v>
      </c>
      <c r="F855" s="22">
        <f t="shared" si="722"/>
        <v>0</v>
      </c>
      <c r="G855" s="22"/>
      <c r="H855" s="22"/>
      <c r="I855" s="21"/>
      <c r="J855" s="22"/>
      <c r="K855" s="22">
        <f t="shared" si="681"/>
        <v>0</v>
      </c>
      <c r="L855" s="22"/>
      <c r="M855" s="22"/>
      <c r="N855" s="21"/>
      <c r="O855" s="22"/>
      <c r="Q855" s="5" t="s">
        <v>163</v>
      </c>
      <c r="R855" s="33">
        <f t="shared" si="725"/>
        <v>0</v>
      </c>
      <c r="S855" s="36">
        <f t="shared" si="729"/>
        <v>0</v>
      </c>
    </row>
    <row r="856" spans="1:19" ht="28.5" customHeight="1" thickTop="1" thickBot="1" x14ac:dyDescent="0.3">
      <c r="A856" s="3" t="str">
        <f t="shared" si="728"/>
        <v>a</v>
      </c>
      <c r="B856" s="8" t="s">
        <v>124</v>
      </c>
      <c r="C856" s="9" t="s">
        <v>125</v>
      </c>
      <c r="D856" s="14">
        <f>D857+D865+D866+D867</f>
        <v>2000000</v>
      </c>
      <c r="E856" s="14">
        <f>E857+E865+E866+E867</f>
        <v>0</v>
      </c>
      <c r="F856" s="19">
        <f t="shared" si="722"/>
        <v>2000000</v>
      </c>
      <c r="G856" s="19">
        <f t="shared" ref="G856:J856" si="734">G857+G865+G866+G867</f>
        <v>500000</v>
      </c>
      <c r="H856" s="19">
        <f t="shared" si="734"/>
        <v>500000</v>
      </c>
      <c r="I856" s="19">
        <f t="shared" si="734"/>
        <v>500000</v>
      </c>
      <c r="J856" s="19">
        <f t="shared" si="734"/>
        <v>500000</v>
      </c>
      <c r="K856" s="19">
        <f t="shared" si="681"/>
        <v>0</v>
      </c>
      <c r="L856" s="19">
        <f t="shared" ref="L856:O856" si="735">L857+L865+L866+L867</f>
        <v>0</v>
      </c>
      <c r="M856" s="19">
        <f t="shared" si="735"/>
        <v>0</v>
      </c>
      <c r="N856" s="19">
        <f t="shared" si="735"/>
        <v>0</v>
      </c>
      <c r="O856" s="19">
        <f t="shared" si="735"/>
        <v>0</v>
      </c>
      <c r="P856" s="5" t="s">
        <v>159</v>
      </c>
      <c r="Q856" s="5" t="s">
        <v>163</v>
      </c>
      <c r="R856" s="33">
        <f t="shared" si="725"/>
        <v>0</v>
      </c>
      <c r="S856" s="36">
        <f t="shared" si="729"/>
        <v>0</v>
      </c>
    </row>
    <row r="857" spans="1:19" ht="19.5" thickTop="1" thickBot="1" x14ac:dyDescent="0.3">
      <c r="A857" s="3" t="str">
        <f t="shared" si="728"/>
        <v>a</v>
      </c>
      <c r="B857" s="1" t="s">
        <v>1</v>
      </c>
      <c r="C857" s="7" t="s">
        <v>2</v>
      </c>
      <c r="D857" s="15">
        <f>D858+D859+D860+D861+D862+D863+D864</f>
        <v>2000000</v>
      </c>
      <c r="E857" s="15">
        <f>E858+E859+E860+E861+E862+E863+E864</f>
        <v>0</v>
      </c>
      <c r="F857" s="20">
        <f t="shared" si="722"/>
        <v>2000000</v>
      </c>
      <c r="G857" s="20">
        <f t="shared" ref="G857:J857" si="736">G858+G859+G860+G861+G862+G863+G864</f>
        <v>500000</v>
      </c>
      <c r="H857" s="20">
        <f t="shared" si="736"/>
        <v>500000</v>
      </c>
      <c r="I857" s="20">
        <f t="shared" si="736"/>
        <v>500000</v>
      </c>
      <c r="J857" s="20">
        <f t="shared" si="736"/>
        <v>500000</v>
      </c>
      <c r="K857" s="20">
        <f t="shared" si="681"/>
        <v>0</v>
      </c>
      <c r="L857" s="20">
        <f t="shared" ref="L857:O857" si="737">L858+L859+L860+L861+L862+L863+L864</f>
        <v>0</v>
      </c>
      <c r="M857" s="20">
        <f t="shared" si="737"/>
        <v>0</v>
      </c>
      <c r="N857" s="20">
        <f t="shared" si="737"/>
        <v>0</v>
      </c>
      <c r="O857" s="20">
        <f t="shared" si="737"/>
        <v>0</v>
      </c>
      <c r="P857" s="5" t="s">
        <v>159</v>
      </c>
      <c r="Q857" s="5" t="s">
        <v>163</v>
      </c>
      <c r="R857" s="33">
        <f t="shared" si="725"/>
        <v>0</v>
      </c>
      <c r="S857" s="36">
        <f t="shared" si="729"/>
        <v>0</v>
      </c>
    </row>
    <row r="858" spans="1:19" ht="19.5" hidden="1" thickTop="1" thickBot="1" x14ac:dyDescent="0.3">
      <c r="A858" s="3" t="str">
        <f t="shared" si="728"/>
        <v>b</v>
      </c>
      <c r="B858" s="1" t="s">
        <v>1</v>
      </c>
      <c r="C858" s="7" t="s">
        <v>3</v>
      </c>
      <c r="D858" s="16">
        <v>0</v>
      </c>
      <c r="E858" s="16">
        <v>0</v>
      </c>
      <c r="F858" s="22">
        <f t="shared" si="722"/>
        <v>0</v>
      </c>
      <c r="G858" s="22"/>
      <c r="H858" s="22"/>
      <c r="I858" s="21"/>
      <c r="J858" s="22"/>
      <c r="K858" s="22">
        <f t="shared" si="681"/>
        <v>0</v>
      </c>
      <c r="L858" s="22"/>
      <c r="M858" s="22"/>
      <c r="N858" s="21"/>
      <c r="O858" s="22"/>
      <c r="Q858" s="5" t="s">
        <v>163</v>
      </c>
      <c r="R858" s="33">
        <f t="shared" si="725"/>
        <v>0</v>
      </c>
      <c r="S858" s="36">
        <f t="shared" si="729"/>
        <v>0</v>
      </c>
    </row>
    <row r="859" spans="1:19" ht="19.5" hidden="1" thickTop="1" thickBot="1" x14ac:dyDescent="0.3">
      <c r="A859" s="3" t="str">
        <f t="shared" si="728"/>
        <v>b</v>
      </c>
      <c r="B859" s="1" t="s">
        <v>1</v>
      </c>
      <c r="C859" s="7" t="s">
        <v>4</v>
      </c>
      <c r="D859" s="16">
        <v>0</v>
      </c>
      <c r="E859" s="16">
        <v>0</v>
      </c>
      <c r="F859" s="22">
        <f t="shared" si="722"/>
        <v>0</v>
      </c>
      <c r="G859" s="22"/>
      <c r="H859" s="22"/>
      <c r="I859" s="21"/>
      <c r="J859" s="22"/>
      <c r="K859" s="22">
        <f t="shared" si="681"/>
        <v>0</v>
      </c>
      <c r="L859" s="22"/>
      <c r="M859" s="22"/>
      <c r="N859" s="21"/>
      <c r="O859" s="22"/>
      <c r="Q859" s="5" t="s">
        <v>163</v>
      </c>
      <c r="R859" s="33">
        <f t="shared" si="725"/>
        <v>0</v>
      </c>
      <c r="S859" s="36">
        <f t="shared" si="729"/>
        <v>0</v>
      </c>
    </row>
    <row r="860" spans="1:19" ht="19.5" hidden="1" thickTop="1" thickBot="1" x14ac:dyDescent="0.3">
      <c r="A860" s="3" t="str">
        <f t="shared" si="728"/>
        <v>b</v>
      </c>
      <c r="B860" s="1" t="s">
        <v>1</v>
      </c>
      <c r="C860" s="7" t="s">
        <v>5</v>
      </c>
      <c r="D860" s="16">
        <v>0</v>
      </c>
      <c r="E860" s="16">
        <v>0</v>
      </c>
      <c r="F860" s="22">
        <f t="shared" si="722"/>
        <v>0</v>
      </c>
      <c r="G860" s="22"/>
      <c r="H860" s="22"/>
      <c r="I860" s="21"/>
      <c r="J860" s="22"/>
      <c r="K860" s="22">
        <f t="shared" si="681"/>
        <v>0</v>
      </c>
      <c r="L860" s="22"/>
      <c r="M860" s="22"/>
      <c r="N860" s="21"/>
      <c r="O860" s="22"/>
      <c r="Q860" s="5" t="s">
        <v>163</v>
      </c>
      <c r="R860" s="33">
        <f t="shared" si="725"/>
        <v>0</v>
      </c>
      <c r="S860" s="36">
        <f t="shared" si="729"/>
        <v>0</v>
      </c>
    </row>
    <row r="861" spans="1:19" ht="19.5" hidden="1" thickTop="1" thickBot="1" x14ac:dyDescent="0.3">
      <c r="A861" s="3" t="str">
        <f t="shared" si="728"/>
        <v>b</v>
      </c>
      <c r="B861" s="1" t="s">
        <v>1</v>
      </c>
      <c r="C861" s="7" t="s">
        <v>6</v>
      </c>
      <c r="D861" s="16">
        <v>0</v>
      </c>
      <c r="E861" s="16">
        <v>0</v>
      </c>
      <c r="F861" s="22">
        <f t="shared" si="722"/>
        <v>0</v>
      </c>
      <c r="G861" s="22"/>
      <c r="H861" s="22"/>
      <c r="I861" s="21"/>
      <c r="J861" s="22"/>
      <c r="K861" s="22">
        <f t="shared" si="681"/>
        <v>0</v>
      </c>
      <c r="L861" s="22"/>
      <c r="M861" s="22"/>
      <c r="N861" s="21"/>
      <c r="O861" s="22"/>
      <c r="Q861" s="5" t="s">
        <v>163</v>
      </c>
      <c r="R861" s="33">
        <f t="shared" si="725"/>
        <v>0</v>
      </c>
      <c r="S861" s="36">
        <f t="shared" si="729"/>
        <v>0</v>
      </c>
    </row>
    <row r="862" spans="1:19" ht="19.5" hidden="1" thickTop="1" thickBot="1" x14ac:dyDescent="0.3">
      <c r="A862" s="3" t="str">
        <f t="shared" si="728"/>
        <v>b</v>
      </c>
      <c r="B862" s="1" t="s">
        <v>1</v>
      </c>
      <c r="C862" s="7" t="s">
        <v>7</v>
      </c>
      <c r="D862" s="16">
        <v>0</v>
      </c>
      <c r="E862" s="16">
        <v>0</v>
      </c>
      <c r="F862" s="22">
        <f t="shared" si="722"/>
        <v>0</v>
      </c>
      <c r="G862" s="22"/>
      <c r="H862" s="22"/>
      <c r="I862" s="21"/>
      <c r="J862" s="22"/>
      <c r="K862" s="22">
        <f t="shared" si="681"/>
        <v>0</v>
      </c>
      <c r="L862" s="22"/>
      <c r="M862" s="22"/>
      <c r="N862" s="21"/>
      <c r="O862" s="22"/>
      <c r="Q862" s="5" t="s">
        <v>163</v>
      </c>
      <c r="R862" s="33">
        <f t="shared" si="725"/>
        <v>0</v>
      </c>
      <c r="S862" s="36">
        <f t="shared" si="729"/>
        <v>0</v>
      </c>
    </row>
    <row r="863" spans="1:19" ht="19.5" thickTop="1" thickBot="1" x14ac:dyDescent="0.3">
      <c r="A863" s="3" t="str">
        <f t="shared" si="728"/>
        <v>a</v>
      </c>
      <c r="B863" s="1" t="s">
        <v>1</v>
      </c>
      <c r="C863" s="7" t="s">
        <v>8</v>
      </c>
      <c r="D863" s="16">
        <v>2000000</v>
      </c>
      <c r="E863" s="16">
        <v>0</v>
      </c>
      <c r="F863" s="22">
        <f t="shared" si="722"/>
        <v>2000000</v>
      </c>
      <c r="G863" s="22">
        <v>500000</v>
      </c>
      <c r="H863" s="22">
        <v>500000</v>
      </c>
      <c r="I863" s="22">
        <v>500000</v>
      </c>
      <c r="J863" s="22">
        <v>500000</v>
      </c>
      <c r="K863" s="22">
        <f t="shared" si="681"/>
        <v>0</v>
      </c>
      <c r="L863" s="22"/>
      <c r="M863" s="22"/>
      <c r="N863" s="22"/>
      <c r="O863" s="22"/>
      <c r="Q863" s="5" t="s">
        <v>163</v>
      </c>
      <c r="R863" s="33">
        <f t="shared" si="725"/>
        <v>0</v>
      </c>
      <c r="S863" s="36">
        <f t="shared" si="729"/>
        <v>0</v>
      </c>
    </row>
    <row r="864" spans="1:19" ht="19.5" hidden="1" thickTop="1" thickBot="1" x14ac:dyDescent="0.3">
      <c r="A864" s="3" t="str">
        <f t="shared" si="728"/>
        <v>b</v>
      </c>
      <c r="B864" s="1" t="s">
        <v>1</v>
      </c>
      <c r="C864" s="7" t="s">
        <v>9</v>
      </c>
      <c r="D864" s="16">
        <v>0</v>
      </c>
      <c r="E864" s="16">
        <v>0</v>
      </c>
      <c r="F864" s="22">
        <f t="shared" si="722"/>
        <v>0</v>
      </c>
      <c r="G864" s="22"/>
      <c r="H864" s="22"/>
      <c r="I864" s="21"/>
      <c r="J864" s="22"/>
      <c r="K864" s="22">
        <f t="shared" si="681"/>
        <v>0</v>
      </c>
      <c r="L864" s="22"/>
      <c r="M864" s="22"/>
      <c r="N864" s="21"/>
      <c r="O864" s="22"/>
      <c r="Q864" s="5" t="s">
        <v>163</v>
      </c>
      <c r="R864" s="33">
        <f t="shared" si="725"/>
        <v>0</v>
      </c>
      <c r="S864" s="36">
        <f t="shared" si="729"/>
        <v>0</v>
      </c>
    </row>
    <row r="865" spans="1:19" ht="19.5" hidden="1" thickTop="1" thickBot="1" x14ac:dyDescent="0.3">
      <c r="A865" s="3" t="str">
        <f t="shared" si="728"/>
        <v>b</v>
      </c>
      <c r="B865" s="1" t="s">
        <v>1</v>
      </c>
      <c r="C865" s="7" t="s">
        <v>10</v>
      </c>
      <c r="D865" s="16">
        <v>0</v>
      </c>
      <c r="E865" s="16">
        <v>0</v>
      </c>
      <c r="F865" s="22">
        <f t="shared" si="722"/>
        <v>0</v>
      </c>
      <c r="G865" s="22"/>
      <c r="H865" s="22"/>
      <c r="I865" s="21"/>
      <c r="J865" s="22"/>
      <c r="K865" s="22">
        <f t="shared" si="681"/>
        <v>0</v>
      </c>
      <c r="L865" s="22"/>
      <c r="M865" s="22"/>
      <c r="N865" s="21"/>
      <c r="O865" s="22"/>
      <c r="Q865" s="5" t="s">
        <v>163</v>
      </c>
      <c r="R865" s="33">
        <f t="shared" si="725"/>
        <v>0</v>
      </c>
      <c r="S865" s="36">
        <f t="shared" si="729"/>
        <v>0</v>
      </c>
    </row>
    <row r="866" spans="1:19" ht="19.5" hidden="1" thickTop="1" thickBot="1" x14ac:dyDescent="0.3">
      <c r="A866" s="3" t="str">
        <f t="shared" si="728"/>
        <v>b</v>
      </c>
      <c r="B866" s="1" t="s">
        <v>1</v>
      </c>
      <c r="C866" s="7" t="s">
        <v>11</v>
      </c>
      <c r="D866" s="16">
        <v>0</v>
      </c>
      <c r="E866" s="16">
        <v>0</v>
      </c>
      <c r="F866" s="22">
        <f t="shared" si="722"/>
        <v>0</v>
      </c>
      <c r="G866" s="22"/>
      <c r="H866" s="22"/>
      <c r="I866" s="21"/>
      <c r="J866" s="22"/>
      <c r="K866" s="22">
        <f t="shared" si="681"/>
        <v>0</v>
      </c>
      <c r="L866" s="22"/>
      <c r="M866" s="22"/>
      <c r="N866" s="21"/>
      <c r="O866" s="22"/>
      <c r="Q866" s="5" t="s">
        <v>163</v>
      </c>
      <c r="R866" s="33">
        <f t="shared" si="725"/>
        <v>0</v>
      </c>
      <c r="S866" s="36">
        <f t="shared" si="729"/>
        <v>0</v>
      </c>
    </row>
    <row r="867" spans="1:19" ht="19.5" hidden="1" thickTop="1" thickBot="1" x14ac:dyDescent="0.3">
      <c r="A867" s="3" t="str">
        <f t="shared" si="728"/>
        <v>b</v>
      </c>
      <c r="B867" s="1" t="s">
        <v>1</v>
      </c>
      <c r="C867" s="7" t="s">
        <v>12</v>
      </c>
      <c r="D867" s="16">
        <v>0</v>
      </c>
      <c r="E867" s="16">
        <v>0</v>
      </c>
      <c r="F867" s="22">
        <f t="shared" si="722"/>
        <v>0</v>
      </c>
      <c r="G867" s="22"/>
      <c r="H867" s="22"/>
      <c r="I867" s="21"/>
      <c r="J867" s="22"/>
      <c r="K867" s="22">
        <f t="shared" si="681"/>
        <v>0</v>
      </c>
      <c r="L867" s="22"/>
      <c r="M867" s="22"/>
      <c r="N867" s="21"/>
      <c r="O867" s="22"/>
      <c r="Q867" s="5" t="s">
        <v>163</v>
      </c>
      <c r="R867" s="33">
        <f t="shared" si="725"/>
        <v>0</v>
      </c>
      <c r="S867" s="36">
        <f t="shared" si="729"/>
        <v>0</v>
      </c>
    </row>
    <row r="868" spans="1:19" ht="31.5" thickTop="1" thickBot="1" x14ac:dyDescent="0.3">
      <c r="A868" s="3" t="str">
        <f t="shared" si="728"/>
        <v>a</v>
      </c>
      <c r="B868" s="8" t="s">
        <v>126</v>
      </c>
      <c r="C868" s="9" t="s">
        <v>127</v>
      </c>
      <c r="D868" s="14">
        <f>D869+D877+D878+D879</f>
        <v>32000000</v>
      </c>
      <c r="E868" s="14">
        <f>E869+E877+E878+E879</f>
        <v>0</v>
      </c>
      <c r="F868" s="19">
        <f t="shared" si="722"/>
        <v>32000000</v>
      </c>
      <c r="G868" s="19">
        <f t="shared" ref="G868:J868" si="738">G869+G877+G878+G879</f>
        <v>8188000</v>
      </c>
      <c r="H868" s="19">
        <f t="shared" si="738"/>
        <v>5014800</v>
      </c>
      <c r="I868" s="19">
        <f t="shared" si="738"/>
        <v>9207000</v>
      </c>
      <c r="J868" s="19">
        <f t="shared" si="738"/>
        <v>9590200</v>
      </c>
      <c r="K868" s="19">
        <f t="shared" si="681"/>
        <v>0</v>
      </c>
      <c r="L868" s="19">
        <f t="shared" ref="L868:O868" si="739">L869+L877+L878+L879</f>
        <v>0</v>
      </c>
      <c r="M868" s="19">
        <f t="shared" si="739"/>
        <v>0</v>
      </c>
      <c r="N868" s="19">
        <f t="shared" si="739"/>
        <v>0</v>
      </c>
      <c r="O868" s="19">
        <f t="shared" si="739"/>
        <v>0</v>
      </c>
      <c r="P868" s="5" t="s">
        <v>159</v>
      </c>
      <c r="Q868" s="5" t="s">
        <v>169</v>
      </c>
      <c r="R868" s="33">
        <f t="shared" si="725"/>
        <v>0</v>
      </c>
      <c r="S868" s="36">
        <f t="shared" si="729"/>
        <v>0</v>
      </c>
    </row>
    <row r="869" spans="1:19" ht="19.5" thickTop="1" thickBot="1" x14ac:dyDescent="0.3">
      <c r="A869" s="3" t="str">
        <f t="shared" si="728"/>
        <v>a</v>
      </c>
      <c r="B869" s="1" t="s">
        <v>1</v>
      </c>
      <c r="C869" s="7" t="s">
        <v>2</v>
      </c>
      <c r="D869" s="15">
        <f>D870+D871+D872+D873+D874+D875+D876</f>
        <v>32000000</v>
      </c>
      <c r="E869" s="15">
        <f>E870+E871+E872+E873+E874+E875+E876</f>
        <v>0</v>
      </c>
      <c r="F869" s="20">
        <f t="shared" si="722"/>
        <v>32000000</v>
      </c>
      <c r="G869" s="20">
        <f t="shared" ref="G869:J869" si="740">G870+G871+G872+G873+G874+G875+G876</f>
        <v>8188000</v>
      </c>
      <c r="H869" s="20">
        <f t="shared" si="740"/>
        <v>5014800</v>
      </c>
      <c r="I869" s="20">
        <f t="shared" si="740"/>
        <v>9207000</v>
      </c>
      <c r="J869" s="20">
        <f t="shared" si="740"/>
        <v>9590200</v>
      </c>
      <c r="K869" s="20">
        <f t="shared" si="681"/>
        <v>0</v>
      </c>
      <c r="L869" s="20">
        <f t="shared" ref="L869:O869" si="741">L870+L871+L872+L873+L874+L875+L876</f>
        <v>0</v>
      </c>
      <c r="M869" s="20">
        <f t="shared" si="741"/>
        <v>0</v>
      </c>
      <c r="N869" s="20">
        <f t="shared" si="741"/>
        <v>0</v>
      </c>
      <c r="O869" s="20">
        <f t="shared" si="741"/>
        <v>0</v>
      </c>
      <c r="P869" s="5" t="s">
        <v>159</v>
      </c>
      <c r="Q869" s="5" t="s">
        <v>169</v>
      </c>
      <c r="R869" s="33">
        <f t="shared" si="725"/>
        <v>0</v>
      </c>
      <c r="S869" s="36">
        <f t="shared" si="729"/>
        <v>0</v>
      </c>
    </row>
    <row r="870" spans="1:19" ht="19.5" hidden="1" thickTop="1" thickBot="1" x14ac:dyDescent="0.3">
      <c r="A870" s="3" t="str">
        <f t="shared" si="728"/>
        <v>b</v>
      </c>
      <c r="B870" s="1" t="s">
        <v>1</v>
      </c>
      <c r="C870" s="7" t="s">
        <v>3</v>
      </c>
      <c r="D870" s="15">
        <f>D882+D894</f>
        <v>0</v>
      </c>
      <c r="E870" s="15">
        <f>E882+E894</f>
        <v>0</v>
      </c>
      <c r="F870" s="20">
        <f t="shared" si="722"/>
        <v>0</v>
      </c>
      <c r="G870" s="20">
        <f t="shared" ref="G870:J870" si="742">G882+G894</f>
        <v>0</v>
      </c>
      <c r="H870" s="20">
        <f t="shared" si="742"/>
        <v>0</v>
      </c>
      <c r="I870" s="20">
        <f t="shared" si="742"/>
        <v>0</v>
      </c>
      <c r="J870" s="20">
        <f t="shared" si="742"/>
        <v>0</v>
      </c>
      <c r="K870" s="20">
        <f t="shared" si="681"/>
        <v>0</v>
      </c>
      <c r="L870" s="20">
        <f t="shared" ref="L870:O870" si="743">L882+L894</f>
        <v>0</v>
      </c>
      <c r="M870" s="20">
        <f t="shared" si="743"/>
        <v>0</v>
      </c>
      <c r="N870" s="20">
        <f t="shared" si="743"/>
        <v>0</v>
      </c>
      <c r="O870" s="20">
        <f t="shared" si="743"/>
        <v>0</v>
      </c>
      <c r="P870" s="5" t="s">
        <v>159</v>
      </c>
      <c r="Q870" s="5" t="s">
        <v>169</v>
      </c>
      <c r="R870" s="33">
        <f t="shared" si="725"/>
        <v>0</v>
      </c>
      <c r="S870" s="36">
        <f t="shared" si="729"/>
        <v>0</v>
      </c>
    </row>
    <row r="871" spans="1:19" ht="19.5" thickTop="1" thickBot="1" x14ac:dyDescent="0.3">
      <c r="A871" s="3" t="str">
        <f t="shared" si="728"/>
        <v>a</v>
      </c>
      <c r="B871" s="1" t="s">
        <v>1</v>
      </c>
      <c r="C871" s="7" t="s">
        <v>4</v>
      </c>
      <c r="D871" s="15">
        <f t="shared" ref="D871:E871" si="744">D883+D895</f>
        <v>36000</v>
      </c>
      <c r="E871" s="15">
        <f t="shared" si="744"/>
        <v>0</v>
      </c>
      <c r="F871" s="20">
        <f t="shared" si="722"/>
        <v>36000</v>
      </c>
      <c r="G871" s="20">
        <f t="shared" ref="G871:J871" si="745">G883+G895</f>
        <v>9000</v>
      </c>
      <c r="H871" s="20">
        <f t="shared" si="745"/>
        <v>9000</v>
      </c>
      <c r="I871" s="20">
        <f t="shared" si="745"/>
        <v>9000</v>
      </c>
      <c r="J871" s="20">
        <f t="shared" si="745"/>
        <v>9000</v>
      </c>
      <c r="K871" s="20">
        <f t="shared" si="681"/>
        <v>0</v>
      </c>
      <c r="L871" s="20">
        <f t="shared" ref="L871:O871" si="746">L883+L895</f>
        <v>0</v>
      </c>
      <c r="M871" s="20">
        <f t="shared" si="746"/>
        <v>0</v>
      </c>
      <c r="N871" s="20">
        <f t="shared" si="746"/>
        <v>0</v>
      </c>
      <c r="O871" s="20">
        <f t="shared" si="746"/>
        <v>0</v>
      </c>
      <c r="P871" s="5" t="s">
        <v>159</v>
      </c>
      <c r="Q871" s="5" t="s">
        <v>169</v>
      </c>
      <c r="R871" s="33">
        <f t="shared" si="725"/>
        <v>0</v>
      </c>
      <c r="S871" s="36">
        <f t="shared" si="729"/>
        <v>0</v>
      </c>
    </row>
    <row r="872" spans="1:19" ht="19.5" hidden="1" thickTop="1" thickBot="1" x14ac:dyDescent="0.3">
      <c r="A872" s="3" t="str">
        <f t="shared" si="728"/>
        <v>b</v>
      </c>
      <c r="B872" s="1" t="s">
        <v>1</v>
      </c>
      <c r="C872" s="7" t="s">
        <v>5</v>
      </c>
      <c r="D872" s="15">
        <f t="shared" ref="D872:E872" si="747">D884+D896</f>
        <v>0</v>
      </c>
      <c r="E872" s="15">
        <f t="shared" si="747"/>
        <v>0</v>
      </c>
      <c r="F872" s="20">
        <f t="shared" si="722"/>
        <v>0</v>
      </c>
      <c r="G872" s="20">
        <f t="shared" ref="G872:J872" si="748">G884+G896</f>
        <v>0</v>
      </c>
      <c r="H872" s="20">
        <f t="shared" si="748"/>
        <v>0</v>
      </c>
      <c r="I872" s="20">
        <f t="shared" si="748"/>
        <v>0</v>
      </c>
      <c r="J872" s="20">
        <f t="shared" si="748"/>
        <v>0</v>
      </c>
      <c r="K872" s="20">
        <f t="shared" si="681"/>
        <v>0</v>
      </c>
      <c r="L872" s="20">
        <f t="shared" ref="L872:O872" si="749">L884+L896</f>
        <v>0</v>
      </c>
      <c r="M872" s="20">
        <f t="shared" si="749"/>
        <v>0</v>
      </c>
      <c r="N872" s="20">
        <f t="shared" si="749"/>
        <v>0</v>
      </c>
      <c r="O872" s="20">
        <f t="shared" si="749"/>
        <v>0</v>
      </c>
      <c r="P872" s="5" t="s">
        <v>159</v>
      </c>
      <c r="Q872" s="5" t="s">
        <v>169</v>
      </c>
      <c r="R872" s="33">
        <f t="shared" si="725"/>
        <v>0</v>
      </c>
      <c r="S872" s="36">
        <f t="shared" si="729"/>
        <v>0</v>
      </c>
    </row>
    <row r="873" spans="1:19" ht="19.5" hidden="1" thickTop="1" thickBot="1" x14ac:dyDescent="0.3">
      <c r="A873" s="3" t="str">
        <f t="shared" si="728"/>
        <v>b</v>
      </c>
      <c r="B873" s="1" t="s">
        <v>1</v>
      </c>
      <c r="C873" s="7" t="s">
        <v>6</v>
      </c>
      <c r="D873" s="15">
        <f t="shared" ref="D873:E873" si="750">D885+D897</f>
        <v>0</v>
      </c>
      <c r="E873" s="15">
        <f t="shared" si="750"/>
        <v>0</v>
      </c>
      <c r="F873" s="20">
        <f t="shared" si="722"/>
        <v>0</v>
      </c>
      <c r="G873" s="20">
        <f t="shared" ref="G873:J873" si="751">G885+G897</f>
        <v>0</v>
      </c>
      <c r="H873" s="20">
        <f t="shared" si="751"/>
        <v>0</v>
      </c>
      <c r="I873" s="20">
        <f t="shared" si="751"/>
        <v>0</v>
      </c>
      <c r="J873" s="20">
        <f t="shared" si="751"/>
        <v>0</v>
      </c>
      <c r="K873" s="20">
        <f t="shared" ref="K873:K936" si="752">L873+M873+N873+O873</f>
        <v>0</v>
      </c>
      <c r="L873" s="20">
        <f t="shared" ref="L873:O873" si="753">L885+L897</f>
        <v>0</v>
      </c>
      <c r="M873" s="20">
        <f t="shared" si="753"/>
        <v>0</v>
      </c>
      <c r="N873" s="20">
        <f t="shared" si="753"/>
        <v>0</v>
      </c>
      <c r="O873" s="20">
        <f t="shared" si="753"/>
        <v>0</v>
      </c>
      <c r="P873" s="5" t="s">
        <v>159</v>
      </c>
      <c r="Q873" s="5" t="s">
        <v>169</v>
      </c>
      <c r="R873" s="33">
        <f t="shared" si="725"/>
        <v>0</v>
      </c>
      <c r="S873" s="36">
        <f t="shared" si="729"/>
        <v>0</v>
      </c>
    </row>
    <row r="874" spans="1:19" ht="19.5" hidden="1" thickTop="1" thickBot="1" x14ac:dyDescent="0.3">
      <c r="A874" s="3" t="str">
        <f t="shared" si="728"/>
        <v>b</v>
      </c>
      <c r="B874" s="1" t="s">
        <v>1</v>
      </c>
      <c r="C874" s="7" t="s">
        <v>7</v>
      </c>
      <c r="D874" s="15">
        <f t="shared" ref="D874:E874" si="754">D886+D898</f>
        <v>0</v>
      </c>
      <c r="E874" s="15">
        <f t="shared" si="754"/>
        <v>0</v>
      </c>
      <c r="F874" s="20">
        <f t="shared" si="722"/>
        <v>0</v>
      </c>
      <c r="G874" s="20">
        <f t="shared" ref="G874:J874" si="755">G886+G898</f>
        <v>0</v>
      </c>
      <c r="H874" s="20">
        <f t="shared" si="755"/>
        <v>0</v>
      </c>
      <c r="I874" s="20">
        <f t="shared" si="755"/>
        <v>0</v>
      </c>
      <c r="J874" s="20">
        <f t="shared" si="755"/>
        <v>0</v>
      </c>
      <c r="K874" s="20">
        <f t="shared" si="752"/>
        <v>0</v>
      </c>
      <c r="L874" s="20">
        <f t="shared" ref="L874:O874" si="756">L886+L898</f>
        <v>0</v>
      </c>
      <c r="M874" s="20">
        <f t="shared" si="756"/>
        <v>0</v>
      </c>
      <c r="N874" s="20">
        <f t="shared" si="756"/>
        <v>0</v>
      </c>
      <c r="O874" s="20">
        <f t="shared" si="756"/>
        <v>0</v>
      </c>
      <c r="P874" s="5" t="s">
        <v>159</v>
      </c>
      <c r="Q874" s="5" t="s">
        <v>169</v>
      </c>
      <c r="R874" s="33">
        <f t="shared" si="725"/>
        <v>0</v>
      </c>
      <c r="S874" s="36">
        <f t="shared" si="729"/>
        <v>0</v>
      </c>
    </row>
    <row r="875" spans="1:19" ht="19.5" thickTop="1" thickBot="1" x14ac:dyDescent="0.3">
      <c r="A875" s="3" t="str">
        <f t="shared" si="728"/>
        <v>a</v>
      </c>
      <c r="B875" s="1" t="s">
        <v>1</v>
      </c>
      <c r="C875" s="7" t="s">
        <v>8</v>
      </c>
      <c r="D875" s="15">
        <f t="shared" ref="D875:E875" si="757">D887+D899</f>
        <v>31964000</v>
      </c>
      <c r="E875" s="15">
        <f t="shared" si="757"/>
        <v>0</v>
      </c>
      <c r="F875" s="20">
        <f t="shared" si="722"/>
        <v>31964000</v>
      </c>
      <c r="G875" s="20">
        <f t="shared" ref="G875:J875" si="758">G887+G899</f>
        <v>8179000</v>
      </c>
      <c r="H875" s="20">
        <f t="shared" si="758"/>
        <v>5005800</v>
      </c>
      <c r="I875" s="20">
        <f t="shared" si="758"/>
        <v>9198000</v>
      </c>
      <c r="J875" s="20">
        <f t="shared" si="758"/>
        <v>9581200</v>
      </c>
      <c r="K875" s="20">
        <f t="shared" si="752"/>
        <v>0</v>
      </c>
      <c r="L875" s="20">
        <f t="shared" ref="L875:O875" si="759">L887+L899</f>
        <v>0</v>
      </c>
      <c r="M875" s="20">
        <f t="shared" si="759"/>
        <v>0</v>
      </c>
      <c r="N875" s="20">
        <f t="shared" si="759"/>
        <v>0</v>
      </c>
      <c r="O875" s="20">
        <f t="shared" si="759"/>
        <v>0</v>
      </c>
      <c r="P875" s="5" t="s">
        <v>159</v>
      </c>
      <c r="Q875" s="5" t="s">
        <v>169</v>
      </c>
      <c r="R875" s="33">
        <f t="shared" si="725"/>
        <v>0</v>
      </c>
      <c r="S875" s="36">
        <f t="shared" si="729"/>
        <v>0</v>
      </c>
    </row>
    <row r="876" spans="1:19" ht="19.5" hidden="1" thickTop="1" thickBot="1" x14ac:dyDescent="0.3">
      <c r="A876" s="3" t="str">
        <f t="shared" si="728"/>
        <v>b</v>
      </c>
      <c r="B876" s="1" t="s">
        <v>1</v>
      </c>
      <c r="C876" s="7" t="s">
        <v>9</v>
      </c>
      <c r="D876" s="15">
        <f t="shared" ref="D876:E876" si="760">D888+D900</f>
        <v>0</v>
      </c>
      <c r="E876" s="15">
        <f t="shared" si="760"/>
        <v>0</v>
      </c>
      <c r="F876" s="20">
        <f t="shared" si="722"/>
        <v>0</v>
      </c>
      <c r="G876" s="20">
        <f t="shared" ref="G876:J876" si="761">G888+G900</f>
        <v>0</v>
      </c>
      <c r="H876" s="20">
        <f t="shared" si="761"/>
        <v>0</v>
      </c>
      <c r="I876" s="20">
        <f t="shared" si="761"/>
        <v>0</v>
      </c>
      <c r="J876" s="20">
        <f t="shared" si="761"/>
        <v>0</v>
      </c>
      <c r="K876" s="20">
        <f t="shared" si="752"/>
        <v>0</v>
      </c>
      <c r="L876" s="20">
        <f t="shared" ref="L876:O876" si="762">L888+L900</f>
        <v>0</v>
      </c>
      <c r="M876" s="20">
        <f t="shared" si="762"/>
        <v>0</v>
      </c>
      <c r="N876" s="20">
        <f t="shared" si="762"/>
        <v>0</v>
      </c>
      <c r="O876" s="20">
        <f t="shared" si="762"/>
        <v>0</v>
      </c>
      <c r="P876" s="5" t="s">
        <v>159</v>
      </c>
      <c r="Q876" s="5" t="s">
        <v>169</v>
      </c>
      <c r="R876" s="33">
        <f t="shared" si="725"/>
        <v>0</v>
      </c>
      <c r="S876" s="36">
        <f t="shared" si="729"/>
        <v>0</v>
      </c>
    </row>
    <row r="877" spans="1:19" ht="19.5" hidden="1" thickTop="1" thickBot="1" x14ac:dyDescent="0.3">
      <c r="A877" s="3" t="str">
        <f t="shared" si="728"/>
        <v>b</v>
      </c>
      <c r="B877" s="1" t="s">
        <v>1</v>
      </c>
      <c r="C877" s="7" t="s">
        <v>10</v>
      </c>
      <c r="D877" s="15">
        <f t="shared" ref="D877:E877" si="763">D889+D901</f>
        <v>0</v>
      </c>
      <c r="E877" s="15">
        <f t="shared" si="763"/>
        <v>0</v>
      </c>
      <c r="F877" s="20">
        <f t="shared" si="722"/>
        <v>0</v>
      </c>
      <c r="G877" s="20">
        <f t="shared" ref="G877:J877" si="764">G889+G901</f>
        <v>0</v>
      </c>
      <c r="H877" s="20">
        <f t="shared" si="764"/>
        <v>0</v>
      </c>
      <c r="I877" s="20">
        <f t="shared" si="764"/>
        <v>0</v>
      </c>
      <c r="J877" s="20">
        <f t="shared" si="764"/>
        <v>0</v>
      </c>
      <c r="K877" s="20">
        <f t="shared" si="752"/>
        <v>0</v>
      </c>
      <c r="L877" s="20">
        <f t="shared" ref="L877:O877" si="765">L889+L901</f>
        <v>0</v>
      </c>
      <c r="M877" s="20">
        <f t="shared" si="765"/>
        <v>0</v>
      </c>
      <c r="N877" s="20">
        <f t="shared" si="765"/>
        <v>0</v>
      </c>
      <c r="O877" s="20">
        <f t="shared" si="765"/>
        <v>0</v>
      </c>
      <c r="P877" s="5" t="s">
        <v>159</v>
      </c>
      <c r="Q877" s="5" t="s">
        <v>169</v>
      </c>
      <c r="R877" s="33">
        <f t="shared" si="725"/>
        <v>0</v>
      </c>
      <c r="S877" s="36">
        <f t="shared" si="729"/>
        <v>0</v>
      </c>
    </row>
    <row r="878" spans="1:19" ht="19.5" hidden="1" thickTop="1" thickBot="1" x14ac:dyDescent="0.3">
      <c r="A878" s="3" t="str">
        <f t="shared" si="728"/>
        <v>b</v>
      </c>
      <c r="B878" s="1" t="s">
        <v>1</v>
      </c>
      <c r="C878" s="7" t="s">
        <v>11</v>
      </c>
      <c r="D878" s="15">
        <f t="shared" ref="D878:E878" si="766">D890+D902</f>
        <v>0</v>
      </c>
      <c r="E878" s="15">
        <f t="shared" si="766"/>
        <v>0</v>
      </c>
      <c r="F878" s="20">
        <f t="shared" si="722"/>
        <v>0</v>
      </c>
      <c r="G878" s="20">
        <f t="shared" ref="G878:J878" si="767">G890+G902</f>
        <v>0</v>
      </c>
      <c r="H878" s="20">
        <f t="shared" si="767"/>
        <v>0</v>
      </c>
      <c r="I878" s="20">
        <f t="shared" si="767"/>
        <v>0</v>
      </c>
      <c r="J878" s="20">
        <f t="shared" si="767"/>
        <v>0</v>
      </c>
      <c r="K878" s="20">
        <f t="shared" si="752"/>
        <v>0</v>
      </c>
      <c r="L878" s="20">
        <f t="shared" ref="L878:O878" si="768">L890+L902</f>
        <v>0</v>
      </c>
      <c r="M878" s="20">
        <f t="shared" si="768"/>
        <v>0</v>
      </c>
      <c r="N878" s="20">
        <f t="shared" si="768"/>
        <v>0</v>
      </c>
      <c r="O878" s="20">
        <f t="shared" si="768"/>
        <v>0</v>
      </c>
      <c r="P878" s="5" t="s">
        <v>159</v>
      </c>
      <c r="Q878" s="5" t="s">
        <v>169</v>
      </c>
      <c r="R878" s="33">
        <f t="shared" si="725"/>
        <v>0</v>
      </c>
      <c r="S878" s="36">
        <f t="shared" si="729"/>
        <v>0</v>
      </c>
    </row>
    <row r="879" spans="1:19" ht="19.5" hidden="1" thickTop="1" thickBot="1" x14ac:dyDescent="0.3">
      <c r="A879" s="3" t="str">
        <f t="shared" si="728"/>
        <v>b</v>
      </c>
      <c r="B879" s="1" t="s">
        <v>1</v>
      </c>
      <c r="C879" s="7" t="s">
        <v>12</v>
      </c>
      <c r="D879" s="15">
        <f t="shared" ref="D879:E879" si="769">D891+D903</f>
        <v>0</v>
      </c>
      <c r="E879" s="15">
        <f t="shared" si="769"/>
        <v>0</v>
      </c>
      <c r="F879" s="20">
        <f t="shared" si="722"/>
        <v>0</v>
      </c>
      <c r="G879" s="20">
        <f t="shared" ref="G879:J879" si="770">G891+G903</f>
        <v>0</v>
      </c>
      <c r="H879" s="20">
        <f t="shared" si="770"/>
        <v>0</v>
      </c>
      <c r="I879" s="20">
        <f t="shared" si="770"/>
        <v>0</v>
      </c>
      <c r="J879" s="20">
        <f t="shared" si="770"/>
        <v>0</v>
      </c>
      <c r="K879" s="20">
        <f t="shared" si="752"/>
        <v>0</v>
      </c>
      <c r="L879" s="20">
        <f t="shared" ref="L879:O879" si="771">L891+L903</f>
        <v>0</v>
      </c>
      <c r="M879" s="20">
        <f t="shared" si="771"/>
        <v>0</v>
      </c>
      <c r="N879" s="20">
        <f t="shared" si="771"/>
        <v>0</v>
      </c>
      <c r="O879" s="20">
        <f t="shared" si="771"/>
        <v>0</v>
      </c>
      <c r="P879" s="5" t="s">
        <v>159</v>
      </c>
      <c r="Q879" s="5" t="s">
        <v>169</v>
      </c>
      <c r="R879" s="33">
        <f t="shared" si="725"/>
        <v>0</v>
      </c>
      <c r="S879" s="36">
        <f t="shared" si="729"/>
        <v>0</v>
      </c>
    </row>
    <row r="880" spans="1:19" ht="37.5" thickTop="1" thickBot="1" x14ac:dyDescent="0.3">
      <c r="A880" s="3" t="str">
        <f t="shared" si="728"/>
        <v>a</v>
      </c>
      <c r="B880" s="8" t="s">
        <v>128</v>
      </c>
      <c r="C880" s="9" t="s">
        <v>127</v>
      </c>
      <c r="D880" s="14">
        <f>D881+D889+D890+D891</f>
        <v>32000000</v>
      </c>
      <c r="E880" s="14">
        <f>E881+E889+E890+E891</f>
        <v>0</v>
      </c>
      <c r="F880" s="19">
        <f t="shared" si="722"/>
        <v>32000000</v>
      </c>
      <c r="G880" s="19">
        <f t="shared" ref="G880:J880" si="772">G881+G889+G890+G891</f>
        <v>8188000</v>
      </c>
      <c r="H880" s="19">
        <f t="shared" si="772"/>
        <v>5014800</v>
      </c>
      <c r="I880" s="19">
        <f t="shared" si="772"/>
        <v>9207000</v>
      </c>
      <c r="J880" s="19">
        <f t="shared" si="772"/>
        <v>9590200</v>
      </c>
      <c r="K880" s="19">
        <f t="shared" si="752"/>
        <v>0</v>
      </c>
      <c r="L880" s="19">
        <f t="shared" ref="L880:O880" si="773">L881+L889+L890+L891</f>
        <v>0</v>
      </c>
      <c r="M880" s="19">
        <f t="shared" si="773"/>
        <v>0</v>
      </c>
      <c r="N880" s="19">
        <f t="shared" si="773"/>
        <v>0</v>
      </c>
      <c r="O880" s="19">
        <f t="shared" si="773"/>
        <v>0</v>
      </c>
      <c r="P880" s="5" t="s">
        <v>159</v>
      </c>
      <c r="Q880" s="5" t="s">
        <v>163</v>
      </c>
      <c r="R880" s="33">
        <f t="shared" si="725"/>
        <v>0</v>
      </c>
      <c r="S880" s="36">
        <f t="shared" si="729"/>
        <v>0</v>
      </c>
    </row>
    <row r="881" spans="1:19" ht="19.5" thickTop="1" thickBot="1" x14ac:dyDescent="0.3">
      <c r="A881" s="3" t="str">
        <f t="shared" si="728"/>
        <v>a</v>
      </c>
      <c r="B881" s="1" t="s">
        <v>1</v>
      </c>
      <c r="C881" s="7" t="s">
        <v>2</v>
      </c>
      <c r="D881" s="15">
        <f>D882+D883+D884+D885+D886+D887+D888</f>
        <v>32000000</v>
      </c>
      <c r="E881" s="15">
        <f>E882+E883+E884+E885+E886+E887+E888</f>
        <v>0</v>
      </c>
      <c r="F881" s="20">
        <f t="shared" si="722"/>
        <v>32000000</v>
      </c>
      <c r="G881" s="20">
        <f t="shared" ref="G881:J881" si="774">G882+G883+G884+G885+G886+G887+G888</f>
        <v>8188000</v>
      </c>
      <c r="H881" s="20">
        <f t="shared" si="774"/>
        <v>5014800</v>
      </c>
      <c r="I881" s="20">
        <f t="shared" si="774"/>
        <v>9207000</v>
      </c>
      <c r="J881" s="20">
        <f t="shared" si="774"/>
        <v>9590200</v>
      </c>
      <c r="K881" s="20">
        <f t="shared" si="752"/>
        <v>0</v>
      </c>
      <c r="L881" s="20">
        <f t="shared" ref="L881:O881" si="775">L882+L883+L884+L885+L886+L887+L888</f>
        <v>0</v>
      </c>
      <c r="M881" s="20">
        <f t="shared" si="775"/>
        <v>0</v>
      </c>
      <c r="N881" s="20">
        <f t="shared" si="775"/>
        <v>0</v>
      </c>
      <c r="O881" s="20">
        <f t="shared" si="775"/>
        <v>0</v>
      </c>
      <c r="P881" s="5" t="s">
        <v>159</v>
      </c>
      <c r="Q881" s="5" t="s">
        <v>163</v>
      </c>
      <c r="R881" s="33">
        <f t="shared" si="725"/>
        <v>0</v>
      </c>
      <c r="S881" s="36">
        <f t="shared" si="729"/>
        <v>0</v>
      </c>
    </row>
    <row r="882" spans="1:19" ht="19.5" hidden="1" thickTop="1" thickBot="1" x14ac:dyDescent="0.3">
      <c r="A882" s="3" t="str">
        <f t="shared" si="728"/>
        <v>b</v>
      </c>
      <c r="B882" s="1" t="s">
        <v>1</v>
      </c>
      <c r="C882" s="7" t="s">
        <v>3</v>
      </c>
      <c r="D882" s="16">
        <v>0</v>
      </c>
      <c r="E882" s="16">
        <v>0</v>
      </c>
      <c r="F882" s="22">
        <f t="shared" si="722"/>
        <v>0</v>
      </c>
      <c r="G882" s="22"/>
      <c r="H882" s="22"/>
      <c r="I882" s="21"/>
      <c r="J882" s="22"/>
      <c r="K882" s="22">
        <f t="shared" si="752"/>
        <v>0</v>
      </c>
      <c r="L882" s="22"/>
      <c r="M882" s="22"/>
      <c r="N882" s="21"/>
      <c r="O882" s="22"/>
      <c r="Q882" s="5" t="s">
        <v>163</v>
      </c>
      <c r="R882" s="33">
        <f t="shared" si="725"/>
        <v>0</v>
      </c>
      <c r="S882" s="36">
        <f t="shared" si="729"/>
        <v>0</v>
      </c>
    </row>
    <row r="883" spans="1:19" ht="19.5" thickTop="1" thickBot="1" x14ac:dyDescent="0.3">
      <c r="A883" s="3" t="str">
        <f t="shared" si="728"/>
        <v>a</v>
      </c>
      <c r="B883" s="1" t="s">
        <v>1</v>
      </c>
      <c r="C883" s="7" t="s">
        <v>4</v>
      </c>
      <c r="D883" s="16">
        <v>36000</v>
      </c>
      <c r="E883" s="16">
        <v>0</v>
      </c>
      <c r="F883" s="22">
        <f t="shared" si="722"/>
        <v>36000</v>
      </c>
      <c r="G883" s="22">
        <v>9000</v>
      </c>
      <c r="H883" s="22">
        <v>9000</v>
      </c>
      <c r="I883" s="22">
        <v>9000</v>
      </c>
      <c r="J883" s="22">
        <v>9000</v>
      </c>
      <c r="K883" s="22">
        <f t="shared" si="752"/>
        <v>0</v>
      </c>
      <c r="L883" s="22"/>
      <c r="M883" s="22"/>
      <c r="N883" s="22"/>
      <c r="O883" s="22"/>
      <c r="Q883" s="5" t="s">
        <v>163</v>
      </c>
      <c r="R883" s="33">
        <f t="shared" si="725"/>
        <v>0</v>
      </c>
      <c r="S883" s="36">
        <f t="shared" si="729"/>
        <v>0</v>
      </c>
    </row>
    <row r="884" spans="1:19" ht="19.5" hidden="1" thickTop="1" thickBot="1" x14ac:dyDescent="0.3">
      <c r="A884" s="3" t="str">
        <f t="shared" si="728"/>
        <v>b</v>
      </c>
      <c r="B884" s="1" t="s">
        <v>1</v>
      </c>
      <c r="C884" s="7" t="s">
        <v>5</v>
      </c>
      <c r="D884" s="16">
        <v>0</v>
      </c>
      <c r="E884" s="16">
        <v>0</v>
      </c>
      <c r="F884" s="22">
        <f t="shared" si="722"/>
        <v>0</v>
      </c>
      <c r="G884" s="22"/>
      <c r="H884" s="22"/>
      <c r="I884" s="21"/>
      <c r="J884" s="22"/>
      <c r="K884" s="22">
        <f t="shared" si="752"/>
        <v>0</v>
      </c>
      <c r="L884" s="22"/>
      <c r="M884" s="22"/>
      <c r="N884" s="21"/>
      <c r="O884" s="22"/>
      <c r="Q884" s="5" t="s">
        <v>163</v>
      </c>
      <c r="R884" s="33">
        <f t="shared" si="725"/>
        <v>0</v>
      </c>
      <c r="S884" s="36">
        <f t="shared" si="729"/>
        <v>0</v>
      </c>
    </row>
    <row r="885" spans="1:19" ht="19.5" hidden="1" thickTop="1" thickBot="1" x14ac:dyDescent="0.3">
      <c r="A885" s="3" t="str">
        <f t="shared" si="728"/>
        <v>b</v>
      </c>
      <c r="B885" s="1" t="s">
        <v>1</v>
      </c>
      <c r="C885" s="7" t="s">
        <v>6</v>
      </c>
      <c r="D885" s="16">
        <v>0</v>
      </c>
      <c r="E885" s="16">
        <v>0</v>
      </c>
      <c r="F885" s="22">
        <f t="shared" si="722"/>
        <v>0</v>
      </c>
      <c r="G885" s="22"/>
      <c r="H885" s="22"/>
      <c r="I885" s="21"/>
      <c r="J885" s="22"/>
      <c r="K885" s="22">
        <f t="shared" si="752"/>
        <v>0</v>
      </c>
      <c r="L885" s="22"/>
      <c r="M885" s="22"/>
      <c r="N885" s="21"/>
      <c r="O885" s="22"/>
      <c r="Q885" s="5" t="s">
        <v>163</v>
      </c>
      <c r="R885" s="33">
        <f t="shared" si="725"/>
        <v>0</v>
      </c>
      <c r="S885" s="36">
        <f t="shared" si="729"/>
        <v>0</v>
      </c>
    </row>
    <row r="886" spans="1:19" ht="19.5" hidden="1" thickTop="1" thickBot="1" x14ac:dyDescent="0.3">
      <c r="A886" s="3" t="str">
        <f t="shared" si="728"/>
        <v>b</v>
      </c>
      <c r="B886" s="1" t="s">
        <v>1</v>
      </c>
      <c r="C886" s="7" t="s">
        <v>7</v>
      </c>
      <c r="D886" s="16">
        <v>0</v>
      </c>
      <c r="E886" s="16">
        <v>0</v>
      </c>
      <c r="F886" s="22">
        <f t="shared" si="722"/>
        <v>0</v>
      </c>
      <c r="G886" s="22"/>
      <c r="H886" s="22"/>
      <c r="I886" s="21"/>
      <c r="J886" s="22"/>
      <c r="K886" s="22">
        <f t="shared" si="752"/>
        <v>0</v>
      </c>
      <c r="L886" s="22"/>
      <c r="M886" s="22"/>
      <c r="N886" s="21"/>
      <c r="O886" s="22"/>
      <c r="Q886" s="5" t="s">
        <v>163</v>
      </c>
      <c r="R886" s="33">
        <f t="shared" si="725"/>
        <v>0</v>
      </c>
      <c r="S886" s="36">
        <f t="shared" si="729"/>
        <v>0</v>
      </c>
    </row>
    <row r="887" spans="1:19" ht="19.5" thickTop="1" thickBot="1" x14ac:dyDescent="0.3">
      <c r="A887" s="3" t="str">
        <f t="shared" si="728"/>
        <v>a</v>
      </c>
      <c r="B887" s="1" t="s">
        <v>1</v>
      </c>
      <c r="C887" s="7" t="s">
        <v>8</v>
      </c>
      <c r="D887" s="16">
        <v>31964000</v>
      </c>
      <c r="E887" s="16">
        <v>0</v>
      </c>
      <c r="F887" s="22">
        <f t="shared" si="722"/>
        <v>31964000</v>
      </c>
      <c r="G887" s="22">
        <f>4639000+3540000</f>
        <v>8179000</v>
      </c>
      <c r="H887" s="22">
        <f>465800+3540000+1000000</f>
        <v>5005800</v>
      </c>
      <c r="I887" s="22">
        <f>1000000+4658000+3540000</f>
        <v>9198000</v>
      </c>
      <c r="J887" s="22">
        <f>4658000+3540000+1383200</f>
        <v>9581200</v>
      </c>
      <c r="K887" s="22">
        <f t="shared" si="752"/>
        <v>0</v>
      </c>
      <c r="L887" s="22"/>
      <c r="M887" s="22"/>
      <c r="N887" s="21"/>
      <c r="O887" s="22"/>
      <c r="Q887" s="5" t="s">
        <v>163</v>
      </c>
      <c r="R887" s="33">
        <f t="shared" si="725"/>
        <v>0</v>
      </c>
      <c r="S887" s="36">
        <f t="shared" si="729"/>
        <v>0</v>
      </c>
    </row>
    <row r="888" spans="1:19" ht="19.5" hidden="1" thickTop="1" thickBot="1" x14ac:dyDescent="0.3">
      <c r="A888" s="3" t="str">
        <f t="shared" si="728"/>
        <v>b</v>
      </c>
      <c r="B888" s="1" t="s">
        <v>1</v>
      </c>
      <c r="C888" s="7" t="s">
        <v>9</v>
      </c>
      <c r="D888" s="16">
        <v>0</v>
      </c>
      <c r="E888" s="16">
        <v>0</v>
      </c>
      <c r="F888" s="22">
        <f t="shared" si="722"/>
        <v>0</v>
      </c>
      <c r="G888" s="22"/>
      <c r="H888" s="22"/>
      <c r="I888" s="21"/>
      <c r="J888" s="22"/>
      <c r="K888" s="22">
        <f t="shared" si="752"/>
        <v>0</v>
      </c>
      <c r="L888" s="22"/>
      <c r="M888" s="22"/>
      <c r="N888" s="21"/>
      <c r="O888" s="22"/>
      <c r="Q888" s="5" t="s">
        <v>163</v>
      </c>
      <c r="R888" s="33">
        <f t="shared" si="725"/>
        <v>0</v>
      </c>
      <c r="S888" s="36">
        <f t="shared" si="729"/>
        <v>0</v>
      </c>
    </row>
    <row r="889" spans="1:19" ht="19.5" hidden="1" thickTop="1" thickBot="1" x14ac:dyDescent="0.3">
      <c r="A889" s="3" t="str">
        <f t="shared" si="728"/>
        <v>b</v>
      </c>
      <c r="B889" s="1" t="s">
        <v>1</v>
      </c>
      <c r="C889" s="7" t="s">
        <v>10</v>
      </c>
      <c r="D889" s="16">
        <v>0</v>
      </c>
      <c r="E889" s="16">
        <v>0</v>
      </c>
      <c r="F889" s="22">
        <f t="shared" si="722"/>
        <v>0</v>
      </c>
      <c r="G889" s="22"/>
      <c r="H889" s="22"/>
      <c r="I889" s="21"/>
      <c r="J889" s="22"/>
      <c r="K889" s="22">
        <f t="shared" si="752"/>
        <v>0</v>
      </c>
      <c r="L889" s="22"/>
      <c r="M889" s="22"/>
      <c r="N889" s="21"/>
      <c r="O889" s="22"/>
      <c r="Q889" s="5" t="s">
        <v>163</v>
      </c>
      <c r="R889" s="33">
        <f t="shared" si="725"/>
        <v>0</v>
      </c>
      <c r="S889" s="36">
        <f t="shared" si="729"/>
        <v>0</v>
      </c>
    </row>
    <row r="890" spans="1:19" ht="19.5" hidden="1" thickTop="1" thickBot="1" x14ac:dyDescent="0.3">
      <c r="A890" s="3" t="str">
        <f t="shared" si="728"/>
        <v>b</v>
      </c>
      <c r="B890" s="1" t="s">
        <v>1</v>
      </c>
      <c r="C890" s="7" t="s">
        <v>11</v>
      </c>
      <c r="D890" s="16">
        <v>0</v>
      </c>
      <c r="E890" s="16">
        <v>0</v>
      </c>
      <c r="F890" s="22">
        <f t="shared" si="722"/>
        <v>0</v>
      </c>
      <c r="G890" s="22"/>
      <c r="H890" s="22"/>
      <c r="I890" s="21"/>
      <c r="J890" s="22"/>
      <c r="K890" s="22">
        <f t="shared" si="752"/>
        <v>0</v>
      </c>
      <c r="L890" s="22"/>
      <c r="M890" s="22"/>
      <c r="N890" s="21"/>
      <c r="O890" s="22"/>
      <c r="Q890" s="5" t="s">
        <v>163</v>
      </c>
      <c r="R890" s="33">
        <f t="shared" si="725"/>
        <v>0</v>
      </c>
      <c r="S890" s="36">
        <f t="shared" si="729"/>
        <v>0</v>
      </c>
    </row>
    <row r="891" spans="1:19" ht="19.5" hidden="1" thickTop="1" thickBot="1" x14ac:dyDescent="0.3">
      <c r="A891" s="3" t="str">
        <f t="shared" si="728"/>
        <v>b</v>
      </c>
      <c r="B891" s="1" t="s">
        <v>1</v>
      </c>
      <c r="C891" s="7" t="s">
        <v>12</v>
      </c>
      <c r="D891" s="16">
        <v>0</v>
      </c>
      <c r="E891" s="16">
        <v>0</v>
      </c>
      <c r="F891" s="22">
        <f t="shared" si="722"/>
        <v>0</v>
      </c>
      <c r="G891" s="22"/>
      <c r="H891" s="22"/>
      <c r="I891" s="21"/>
      <c r="J891" s="22"/>
      <c r="K891" s="22">
        <f t="shared" si="752"/>
        <v>0</v>
      </c>
      <c r="L891" s="22"/>
      <c r="M891" s="22"/>
      <c r="N891" s="21"/>
      <c r="O891" s="22"/>
      <c r="Q891" s="5" t="s">
        <v>163</v>
      </c>
      <c r="R891" s="33">
        <f t="shared" si="725"/>
        <v>0</v>
      </c>
      <c r="S891" s="36">
        <f t="shared" si="729"/>
        <v>0</v>
      </c>
    </row>
    <row r="892" spans="1:19" ht="91.5" hidden="1" thickTop="1" thickBot="1" x14ac:dyDescent="0.3">
      <c r="A892" s="3" t="str">
        <f t="shared" si="728"/>
        <v>b</v>
      </c>
      <c r="B892" s="8" t="s">
        <v>129</v>
      </c>
      <c r="C892" s="9" t="s">
        <v>130</v>
      </c>
      <c r="D892" s="14">
        <f>D893+D901+D902+D903</f>
        <v>0</v>
      </c>
      <c r="E892" s="14">
        <f>E893+E901+E902+E903</f>
        <v>0</v>
      </c>
      <c r="F892" s="19">
        <f t="shared" si="722"/>
        <v>0</v>
      </c>
      <c r="G892" s="19">
        <f t="shared" ref="G892:J892" si="776">G893+G901+G902+G903</f>
        <v>0</v>
      </c>
      <c r="H892" s="19">
        <f t="shared" si="776"/>
        <v>0</v>
      </c>
      <c r="I892" s="19">
        <f t="shared" si="776"/>
        <v>0</v>
      </c>
      <c r="J892" s="19">
        <f t="shared" si="776"/>
        <v>0</v>
      </c>
      <c r="K892" s="19">
        <f t="shared" si="752"/>
        <v>0</v>
      </c>
      <c r="L892" s="19">
        <f t="shared" ref="L892:O892" si="777">L893+L901+L902+L903</f>
        <v>0</v>
      </c>
      <c r="M892" s="19">
        <f t="shared" si="777"/>
        <v>0</v>
      </c>
      <c r="N892" s="19">
        <f t="shared" si="777"/>
        <v>0</v>
      </c>
      <c r="O892" s="19">
        <f t="shared" si="777"/>
        <v>0</v>
      </c>
      <c r="P892" s="5" t="s">
        <v>159</v>
      </c>
      <c r="Q892" s="5" t="s">
        <v>160</v>
      </c>
      <c r="R892" s="33">
        <f t="shared" si="725"/>
        <v>0</v>
      </c>
      <c r="S892" s="36">
        <f t="shared" si="729"/>
        <v>0</v>
      </c>
    </row>
    <row r="893" spans="1:19" ht="19.5" hidden="1" thickTop="1" thickBot="1" x14ac:dyDescent="0.3">
      <c r="A893" s="3" t="str">
        <f t="shared" si="728"/>
        <v>b</v>
      </c>
      <c r="B893" s="1" t="s">
        <v>1</v>
      </c>
      <c r="C893" s="7" t="s">
        <v>2</v>
      </c>
      <c r="D893" s="15">
        <f>D894+D895+D896+D897+D898+D899+D900</f>
        <v>0</v>
      </c>
      <c r="E893" s="15">
        <f>E894+E895+E896+E897+E898+E899+E900</f>
        <v>0</v>
      </c>
      <c r="F893" s="20">
        <f t="shared" si="722"/>
        <v>0</v>
      </c>
      <c r="G893" s="20">
        <f t="shared" ref="G893:J893" si="778">G894+G895+G896+G897+G898+G899+G900</f>
        <v>0</v>
      </c>
      <c r="H893" s="20">
        <f t="shared" si="778"/>
        <v>0</v>
      </c>
      <c r="I893" s="20">
        <f t="shared" si="778"/>
        <v>0</v>
      </c>
      <c r="J893" s="20">
        <f t="shared" si="778"/>
        <v>0</v>
      </c>
      <c r="K893" s="20">
        <f t="shared" si="752"/>
        <v>0</v>
      </c>
      <c r="L893" s="20">
        <f t="shared" ref="L893:O893" si="779">L894+L895+L896+L897+L898+L899+L900</f>
        <v>0</v>
      </c>
      <c r="M893" s="20">
        <f t="shared" si="779"/>
        <v>0</v>
      </c>
      <c r="N893" s="20">
        <f t="shared" si="779"/>
        <v>0</v>
      </c>
      <c r="O893" s="20">
        <f t="shared" si="779"/>
        <v>0</v>
      </c>
      <c r="P893" s="5" t="s">
        <v>159</v>
      </c>
      <c r="Q893" s="5" t="s">
        <v>160</v>
      </c>
      <c r="R893" s="33">
        <f t="shared" si="725"/>
        <v>0</v>
      </c>
      <c r="S893" s="36">
        <f t="shared" si="729"/>
        <v>0</v>
      </c>
    </row>
    <row r="894" spans="1:19" ht="19.5" hidden="1" thickTop="1" thickBot="1" x14ac:dyDescent="0.3">
      <c r="A894" s="3" t="str">
        <f t="shared" si="728"/>
        <v>b</v>
      </c>
      <c r="B894" s="1" t="s">
        <v>1</v>
      </c>
      <c r="C894" s="7" t="s">
        <v>3</v>
      </c>
      <c r="D894" s="16">
        <v>0</v>
      </c>
      <c r="E894" s="16">
        <v>0</v>
      </c>
      <c r="F894" s="22">
        <f t="shared" si="722"/>
        <v>0</v>
      </c>
      <c r="G894" s="22"/>
      <c r="H894" s="22"/>
      <c r="I894" s="21"/>
      <c r="J894" s="22"/>
      <c r="K894" s="22">
        <f t="shared" si="752"/>
        <v>0</v>
      </c>
      <c r="L894" s="22"/>
      <c r="M894" s="22"/>
      <c r="N894" s="21"/>
      <c r="O894" s="22"/>
      <c r="Q894" s="5" t="s">
        <v>160</v>
      </c>
      <c r="R894" s="33">
        <f t="shared" si="725"/>
        <v>0</v>
      </c>
      <c r="S894" s="36">
        <f t="shared" si="729"/>
        <v>0</v>
      </c>
    </row>
    <row r="895" spans="1:19" ht="19.5" hidden="1" thickTop="1" thickBot="1" x14ac:dyDescent="0.3">
      <c r="A895" s="3" t="str">
        <f t="shared" si="728"/>
        <v>b</v>
      </c>
      <c r="B895" s="1" t="s">
        <v>1</v>
      </c>
      <c r="C895" s="7" t="s">
        <v>4</v>
      </c>
      <c r="D895" s="16">
        <v>0</v>
      </c>
      <c r="E895" s="16">
        <v>0</v>
      </c>
      <c r="F895" s="22">
        <f t="shared" si="722"/>
        <v>0</v>
      </c>
      <c r="G895" s="22"/>
      <c r="H895" s="22"/>
      <c r="I895" s="21"/>
      <c r="J895" s="22"/>
      <c r="K895" s="22">
        <f t="shared" si="752"/>
        <v>0</v>
      </c>
      <c r="L895" s="22"/>
      <c r="M895" s="22"/>
      <c r="N895" s="21"/>
      <c r="O895" s="22"/>
      <c r="Q895" s="5" t="s">
        <v>160</v>
      </c>
      <c r="R895" s="33">
        <f t="shared" si="725"/>
        <v>0</v>
      </c>
      <c r="S895" s="36">
        <f t="shared" si="729"/>
        <v>0</v>
      </c>
    </row>
    <row r="896" spans="1:19" ht="19.5" hidden="1" thickTop="1" thickBot="1" x14ac:dyDescent="0.3">
      <c r="A896" s="3" t="str">
        <f t="shared" si="728"/>
        <v>b</v>
      </c>
      <c r="B896" s="1" t="s">
        <v>1</v>
      </c>
      <c r="C896" s="7" t="s">
        <v>5</v>
      </c>
      <c r="D896" s="16">
        <v>0</v>
      </c>
      <c r="E896" s="16">
        <v>0</v>
      </c>
      <c r="F896" s="22">
        <f t="shared" ref="F896:F959" si="780">G896+H896+I896+J896</f>
        <v>0</v>
      </c>
      <c r="G896" s="22"/>
      <c r="H896" s="22"/>
      <c r="I896" s="21"/>
      <c r="J896" s="22"/>
      <c r="K896" s="22">
        <f t="shared" si="752"/>
        <v>0</v>
      </c>
      <c r="L896" s="22"/>
      <c r="M896" s="22"/>
      <c r="N896" s="21"/>
      <c r="O896" s="22"/>
      <c r="Q896" s="5" t="s">
        <v>160</v>
      </c>
      <c r="R896" s="33">
        <f t="shared" ref="R896:R959" si="781">D896-F896</f>
        <v>0</v>
      </c>
      <c r="S896" s="36">
        <f t="shared" si="729"/>
        <v>0</v>
      </c>
    </row>
    <row r="897" spans="1:19" ht="19.5" hidden="1" thickTop="1" thickBot="1" x14ac:dyDescent="0.3">
      <c r="A897" s="3" t="str">
        <f t="shared" si="728"/>
        <v>b</v>
      </c>
      <c r="B897" s="1" t="s">
        <v>1</v>
      </c>
      <c r="C897" s="7" t="s">
        <v>6</v>
      </c>
      <c r="D897" s="16">
        <v>0</v>
      </c>
      <c r="E897" s="16">
        <v>0</v>
      </c>
      <c r="F897" s="22">
        <f t="shared" si="780"/>
        <v>0</v>
      </c>
      <c r="G897" s="22"/>
      <c r="H897" s="22"/>
      <c r="I897" s="21"/>
      <c r="J897" s="22"/>
      <c r="K897" s="22">
        <f t="shared" si="752"/>
        <v>0</v>
      </c>
      <c r="L897" s="22"/>
      <c r="M897" s="22"/>
      <c r="N897" s="21"/>
      <c r="O897" s="22"/>
      <c r="Q897" s="5" t="s">
        <v>160</v>
      </c>
      <c r="R897" s="33">
        <f t="shared" si="781"/>
        <v>0</v>
      </c>
      <c r="S897" s="36">
        <f t="shared" si="729"/>
        <v>0</v>
      </c>
    </row>
    <row r="898" spans="1:19" ht="19.5" hidden="1" thickTop="1" thickBot="1" x14ac:dyDescent="0.3">
      <c r="A898" s="3" t="str">
        <f t="shared" si="728"/>
        <v>b</v>
      </c>
      <c r="B898" s="1" t="s">
        <v>1</v>
      </c>
      <c r="C898" s="7" t="s">
        <v>7</v>
      </c>
      <c r="D898" s="16">
        <v>0</v>
      </c>
      <c r="E898" s="16">
        <v>0</v>
      </c>
      <c r="F898" s="22">
        <f t="shared" si="780"/>
        <v>0</v>
      </c>
      <c r="G898" s="22"/>
      <c r="H898" s="22"/>
      <c r="I898" s="21"/>
      <c r="J898" s="22"/>
      <c r="K898" s="22">
        <f t="shared" si="752"/>
        <v>0</v>
      </c>
      <c r="L898" s="22"/>
      <c r="M898" s="22"/>
      <c r="N898" s="21"/>
      <c r="O898" s="22"/>
      <c r="Q898" s="5" t="s">
        <v>160</v>
      </c>
      <c r="R898" s="33">
        <f t="shared" si="781"/>
        <v>0</v>
      </c>
      <c r="S898" s="36">
        <f t="shared" si="729"/>
        <v>0</v>
      </c>
    </row>
    <row r="899" spans="1:19" ht="19.5" hidden="1" thickTop="1" thickBot="1" x14ac:dyDescent="0.3">
      <c r="A899" s="3" t="str">
        <f t="shared" si="728"/>
        <v>b</v>
      </c>
      <c r="B899" s="1" t="s">
        <v>1</v>
      </c>
      <c r="C899" s="7" t="s">
        <v>8</v>
      </c>
      <c r="D899" s="16"/>
      <c r="E899" s="16"/>
      <c r="F899" s="22">
        <f t="shared" si="780"/>
        <v>0</v>
      </c>
      <c r="G899" s="22"/>
      <c r="H899" s="22"/>
      <c r="I899" s="21"/>
      <c r="J899" s="22"/>
      <c r="K899" s="22">
        <f t="shared" si="752"/>
        <v>0</v>
      </c>
      <c r="L899" s="22"/>
      <c r="M899" s="22"/>
      <c r="N899" s="21"/>
      <c r="O899" s="22"/>
      <c r="Q899" s="5" t="s">
        <v>160</v>
      </c>
      <c r="R899" s="33">
        <f t="shared" si="781"/>
        <v>0</v>
      </c>
      <c r="S899" s="36">
        <f t="shared" si="729"/>
        <v>0</v>
      </c>
    </row>
    <row r="900" spans="1:19" ht="19.5" hidden="1" thickTop="1" thickBot="1" x14ac:dyDescent="0.3">
      <c r="A900" s="3" t="str">
        <f t="shared" si="728"/>
        <v>b</v>
      </c>
      <c r="B900" s="1" t="s">
        <v>1</v>
      </c>
      <c r="C900" s="7" t="s">
        <v>9</v>
      </c>
      <c r="D900" s="16">
        <v>0</v>
      </c>
      <c r="E900" s="16">
        <v>0</v>
      </c>
      <c r="F900" s="22">
        <f t="shared" si="780"/>
        <v>0</v>
      </c>
      <c r="G900" s="22"/>
      <c r="H900" s="22"/>
      <c r="I900" s="21"/>
      <c r="J900" s="22"/>
      <c r="K900" s="22">
        <f t="shared" si="752"/>
        <v>0</v>
      </c>
      <c r="L900" s="22"/>
      <c r="M900" s="22"/>
      <c r="N900" s="21"/>
      <c r="O900" s="22"/>
      <c r="Q900" s="5" t="s">
        <v>160</v>
      </c>
      <c r="R900" s="33">
        <f t="shared" si="781"/>
        <v>0</v>
      </c>
      <c r="S900" s="36">
        <f t="shared" si="729"/>
        <v>0</v>
      </c>
    </row>
    <row r="901" spans="1:19" ht="19.5" hidden="1" thickTop="1" thickBot="1" x14ac:dyDescent="0.3">
      <c r="A901" s="3" t="str">
        <f t="shared" ref="A901:A964" si="782">IF((D901+F901+G901+H901+J901+I901)&gt;0,"a","b")</f>
        <v>b</v>
      </c>
      <c r="B901" s="1" t="s">
        <v>1</v>
      </c>
      <c r="C901" s="7" t="s">
        <v>10</v>
      </c>
      <c r="D901" s="16">
        <v>0</v>
      </c>
      <c r="E901" s="16">
        <v>0</v>
      </c>
      <c r="F901" s="22">
        <f t="shared" si="780"/>
        <v>0</v>
      </c>
      <c r="G901" s="22"/>
      <c r="H901" s="22"/>
      <c r="I901" s="21"/>
      <c r="J901" s="22"/>
      <c r="K901" s="22">
        <f t="shared" si="752"/>
        <v>0</v>
      </c>
      <c r="L901" s="22"/>
      <c r="M901" s="22"/>
      <c r="N901" s="21"/>
      <c r="O901" s="22"/>
      <c r="Q901" s="5" t="s">
        <v>160</v>
      </c>
      <c r="R901" s="33">
        <f t="shared" si="781"/>
        <v>0</v>
      </c>
      <c r="S901" s="36">
        <f t="shared" ref="S901:S964" si="783">E901-K901</f>
        <v>0</v>
      </c>
    </row>
    <row r="902" spans="1:19" ht="19.5" hidden="1" thickTop="1" thickBot="1" x14ac:dyDescent="0.3">
      <c r="A902" s="3" t="str">
        <f t="shared" si="782"/>
        <v>b</v>
      </c>
      <c r="B902" s="1" t="s">
        <v>1</v>
      </c>
      <c r="C902" s="7" t="s">
        <v>11</v>
      </c>
      <c r="D902" s="16">
        <v>0</v>
      </c>
      <c r="E902" s="16">
        <v>0</v>
      </c>
      <c r="F902" s="22">
        <f t="shared" si="780"/>
        <v>0</v>
      </c>
      <c r="G902" s="22"/>
      <c r="H902" s="22"/>
      <c r="I902" s="21"/>
      <c r="J902" s="22"/>
      <c r="K902" s="22">
        <f t="shared" si="752"/>
        <v>0</v>
      </c>
      <c r="L902" s="22"/>
      <c r="M902" s="22"/>
      <c r="N902" s="21"/>
      <c r="O902" s="22"/>
      <c r="Q902" s="5" t="s">
        <v>160</v>
      </c>
      <c r="R902" s="33">
        <f t="shared" si="781"/>
        <v>0</v>
      </c>
      <c r="S902" s="36">
        <f t="shared" si="783"/>
        <v>0</v>
      </c>
    </row>
    <row r="903" spans="1:19" ht="19.5" hidden="1" thickTop="1" thickBot="1" x14ac:dyDescent="0.3">
      <c r="A903" s="3" t="str">
        <f t="shared" si="782"/>
        <v>b</v>
      </c>
      <c r="B903" s="1" t="s">
        <v>1</v>
      </c>
      <c r="C903" s="7" t="s">
        <v>12</v>
      </c>
      <c r="D903" s="16">
        <v>0</v>
      </c>
      <c r="E903" s="16">
        <v>0</v>
      </c>
      <c r="F903" s="22">
        <f t="shared" si="780"/>
        <v>0</v>
      </c>
      <c r="G903" s="22"/>
      <c r="H903" s="22"/>
      <c r="I903" s="21"/>
      <c r="J903" s="22"/>
      <c r="K903" s="22">
        <f t="shared" si="752"/>
        <v>0</v>
      </c>
      <c r="L903" s="22"/>
      <c r="M903" s="22"/>
      <c r="N903" s="21"/>
      <c r="O903" s="22"/>
      <c r="Q903" s="5" t="s">
        <v>160</v>
      </c>
      <c r="R903" s="33">
        <f t="shared" si="781"/>
        <v>0</v>
      </c>
      <c r="S903" s="36">
        <f t="shared" si="783"/>
        <v>0</v>
      </c>
    </row>
    <row r="904" spans="1:19" ht="31.5" thickTop="1" thickBot="1" x14ac:dyDescent="0.3">
      <c r="A904" s="3" t="str">
        <f t="shared" si="782"/>
        <v>a</v>
      </c>
      <c r="B904" s="8" t="s">
        <v>131</v>
      </c>
      <c r="C904" s="9" t="s">
        <v>132</v>
      </c>
      <c r="D904" s="14">
        <f>D905+D913+D914+D915</f>
        <v>3100000</v>
      </c>
      <c r="E904" s="14">
        <f>E905+E913+E914+E915</f>
        <v>0</v>
      </c>
      <c r="F904" s="19">
        <f t="shared" si="780"/>
        <v>3100000</v>
      </c>
      <c r="G904" s="19">
        <f t="shared" ref="G904:J904" si="784">G905+G913+G914+G915</f>
        <v>400000</v>
      </c>
      <c r="H904" s="19">
        <f t="shared" si="784"/>
        <v>664000</v>
      </c>
      <c r="I904" s="19">
        <f t="shared" si="784"/>
        <v>729000</v>
      </c>
      <c r="J904" s="19">
        <f t="shared" si="784"/>
        <v>1307000</v>
      </c>
      <c r="K904" s="19">
        <f t="shared" si="752"/>
        <v>0</v>
      </c>
      <c r="L904" s="19">
        <f t="shared" ref="L904:O904" si="785">L905+L913+L914+L915</f>
        <v>0</v>
      </c>
      <c r="M904" s="19">
        <f t="shared" si="785"/>
        <v>0</v>
      </c>
      <c r="N904" s="19">
        <f t="shared" si="785"/>
        <v>0</v>
      </c>
      <c r="O904" s="19">
        <f t="shared" si="785"/>
        <v>0</v>
      </c>
      <c r="P904" s="5" t="s">
        <v>159</v>
      </c>
      <c r="Q904" s="5" t="s">
        <v>163</v>
      </c>
      <c r="R904" s="33">
        <f t="shared" si="781"/>
        <v>0</v>
      </c>
      <c r="S904" s="36">
        <f t="shared" si="783"/>
        <v>0</v>
      </c>
    </row>
    <row r="905" spans="1:19" ht="19.5" thickTop="1" thickBot="1" x14ac:dyDescent="0.3">
      <c r="A905" s="3" t="str">
        <f t="shared" si="782"/>
        <v>a</v>
      </c>
      <c r="B905" s="1" t="s">
        <v>1</v>
      </c>
      <c r="C905" s="7" t="s">
        <v>2</v>
      </c>
      <c r="D905" s="15">
        <f>D906+D907+D908+D909+D910+D911+D912</f>
        <v>3100000</v>
      </c>
      <c r="E905" s="15">
        <f>E906+E907+E908+E909+E910+E911+E912</f>
        <v>0</v>
      </c>
      <c r="F905" s="20">
        <f t="shared" si="780"/>
        <v>3100000</v>
      </c>
      <c r="G905" s="20">
        <f t="shared" ref="G905:J905" si="786">G906+G907+G908+G909+G910+G911+G912</f>
        <v>400000</v>
      </c>
      <c r="H905" s="20">
        <f t="shared" si="786"/>
        <v>664000</v>
      </c>
      <c r="I905" s="20">
        <f t="shared" si="786"/>
        <v>729000</v>
      </c>
      <c r="J905" s="20">
        <f t="shared" si="786"/>
        <v>1307000</v>
      </c>
      <c r="K905" s="20">
        <f t="shared" si="752"/>
        <v>0</v>
      </c>
      <c r="L905" s="20">
        <f t="shared" ref="L905:O905" si="787">L906+L907+L908+L909+L910+L911+L912</f>
        <v>0</v>
      </c>
      <c r="M905" s="20">
        <f t="shared" si="787"/>
        <v>0</v>
      </c>
      <c r="N905" s="20">
        <f t="shared" si="787"/>
        <v>0</v>
      </c>
      <c r="O905" s="20">
        <f t="shared" si="787"/>
        <v>0</v>
      </c>
      <c r="P905" s="5" t="s">
        <v>159</v>
      </c>
      <c r="Q905" s="5" t="s">
        <v>163</v>
      </c>
      <c r="R905" s="33">
        <f t="shared" si="781"/>
        <v>0</v>
      </c>
      <c r="S905" s="36">
        <f t="shared" si="783"/>
        <v>0</v>
      </c>
    </row>
    <row r="906" spans="1:19" ht="19.5" hidden="1" thickTop="1" thickBot="1" x14ac:dyDescent="0.3">
      <c r="A906" s="3" t="str">
        <f t="shared" si="782"/>
        <v>b</v>
      </c>
      <c r="B906" s="1" t="s">
        <v>1</v>
      </c>
      <c r="C906" s="7" t="s">
        <v>3</v>
      </c>
      <c r="D906" s="16">
        <v>0</v>
      </c>
      <c r="E906" s="16">
        <v>0</v>
      </c>
      <c r="F906" s="22">
        <f t="shared" si="780"/>
        <v>0</v>
      </c>
      <c r="G906" s="22"/>
      <c r="H906" s="22"/>
      <c r="I906" s="21"/>
      <c r="J906" s="22"/>
      <c r="K906" s="22">
        <f t="shared" si="752"/>
        <v>0</v>
      </c>
      <c r="L906" s="22"/>
      <c r="M906" s="22"/>
      <c r="N906" s="21"/>
      <c r="O906" s="22"/>
      <c r="Q906" s="5" t="s">
        <v>163</v>
      </c>
      <c r="R906" s="33">
        <f t="shared" si="781"/>
        <v>0</v>
      </c>
      <c r="S906" s="36">
        <f t="shared" si="783"/>
        <v>0</v>
      </c>
    </row>
    <row r="907" spans="1:19" ht="19.5" thickTop="1" thickBot="1" x14ac:dyDescent="0.3">
      <c r="A907" s="3" t="str">
        <f t="shared" si="782"/>
        <v>a</v>
      </c>
      <c r="B907" s="1" t="s">
        <v>1</v>
      </c>
      <c r="C907" s="7" t="s">
        <v>4</v>
      </c>
      <c r="D907" s="16">
        <v>286000</v>
      </c>
      <c r="E907" s="16">
        <v>0</v>
      </c>
      <c r="F907" s="22">
        <f t="shared" si="780"/>
        <v>286000</v>
      </c>
      <c r="G907" s="43">
        <v>71000</v>
      </c>
      <c r="H907" s="43">
        <v>73000</v>
      </c>
      <c r="I907" s="43">
        <v>71000</v>
      </c>
      <c r="J907" s="43">
        <v>71000</v>
      </c>
      <c r="K907" s="22">
        <f t="shared" si="752"/>
        <v>0</v>
      </c>
      <c r="L907" s="22"/>
      <c r="M907" s="22"/>
      <c r="N907" s="22"/>
      <c r="O907" s="22"/>
      <c r="Q907" s="5" t="s">
        <v>163</v>
      </c>
      <c r="R907" s="33">
        <f t="shared" si="781"/>
        <v>0</v>
      </c>
      <c r="S907" s="36">
        <f t="shared" si="783"/>
        <v>0</v>
      </c>
    </row>
    <row r="908" spans="1:19" ht="19.5" hidden="1" thickTop="1" thickBot="1" x14ac:dyDescent="0.3">
      <c r="A908" s="3" t="str">
        <f t="shared" si="782"/>
        <v>b</v>
      </c>
      <c r="B908" s="1" t="s">
        <v>1</v>
      </c>
      <c r="C908" s="7" t="s">
        <v>5</v>
      </c>
      <c r="D908" s="16">
        <v>0</v>
      </c>
      <c r="E908" s="16">
        <v>0</v>
      </c>
      <c r="F908" s="22">
        <f t="shared" si="780"/>
        <v>0</v>
      </c>
      <c r="G908" s="22"/>
      <c r="H908" s="22"/>
      <c r="I908" s="21"/>
      <c r="J908" s="22"/>
      <c r="K908" s="22">
        <f t="shared" si="752"/>
        <v>0</v>
      </c>
      <c r="L908" s="22"/>
      <c r="M908" s="22"/>
      <c r="N908" s="21"/>
      <c r="O908" s="22"/>
      <c r="Q908" s="5" t="s">
        <v>163</v>
      </c>
      <c r="R908" s="33">
        <f t="shared" si="781"/>
        <v>0</v>
      </c>
      <c r="S908" s="36">
        <f t="shared" si="783"/>
        <v>0</v>
      </c>
    </row>
    <row r="909" spans="1:19" ht="19.5" hidden="1" thickTop="1" thickBot="1" x14ac:dyDescent="0.3">
      <c r="A909" s="3" t="str">
        <f t="shared" si="782"/>
        <v>b</v>
      </c>
      <c r="B909" s="1" t="s">
        <v>1</v>
      </c>
      <c r="C909" s="7" t="s">
        <v>6</v>
      </c>
      <c r="D909" s="16">
        <v>0</v>
      </c>
      <c r="E909" s="16">
        <v>0</v>
      </c>
      <c r="F909" s="22">
        <f t="shared" si="780"/>
        <v>0</v>
      </c>
      <c r="G909" s="22"/>
      <c r="H909" s="22"/>
      <c r="I909" s="21"/>
      <c r="J909" s="22"/>
      <c r="K909" s="22">
        <f t="shared" si="752"/>
        <v>0</v>
      </c>
      <c r="L909" s="22"/>
      <c r="M909" s="22"/>
      <c r="N909" s="21"/>
      <c r="O909" s="22"/>
      <c r="Q909" s="5" t="s">
        <v>163</v>
      </c>
      <c r="R909" s="33">
        <f t="shared" si="781"/>
        <v>0</v>
      </c>
      <c r="S909" s="36">
        <f t="shared" si="783"/>
        <v>0</v>
      </c>
    </row>
    <row r="910" spans="1:19" ht="19.5" hidden="1" thickTop="1" thickBot="1" x14ac:dyDescent="0.3">
      <c r="A910" s="3" t="str">
        <f t="shared" si="782"/>
        <v>b</v>
      </c>
      <c r="B910" s="1" t="s">
        <v>1</v>
      </c>
      <c r="C910" s="7" t="s">
        <v>7</v>
      </c>
      <c r="D910" s="16">
        <v>0</v>
      </c>
      <c r="E910" s="16">
        <v>0</v>
      </c>
      <c r="F910" s="22">
        <f t="shared" si="780"/>
        <v>0</v>
      </c>
      <c r="G910" s="22"/>
      <c r="H910" s="22"/>
      <c r="I910" s="21"/>
      <c r="J910" s="22"/>
      <c r="K910" s="22">
        <f t="shared" si="752"/>
        <v>0</v>
      </c>
      <c r="L910" s="22"/>
      <c r="M910" s="22"/>
      <c r="N910" s="21"/>
      <c r="O910" s="22"/>
      <c r="Q910" s="5" t="s">
        <v>163</v>
      </c>
      <c r="R910" s="33">
        <f t="shared" si="781"/>
        <v>0</v>
      </c>
      <c r="S910" s="36">
        <f t="shared" si="783"/>
        <v>0</v>
      </c>
    </row>
    <row r="911" spans="1:19" ht="19.5" thickTop="1" thickBot="1" x14ac:dyDescent="0.3">
      <c r="A911" s="3" t="str">
        <f t="shared" si="782"/>
        <v>a</v>
      </c>
      <c r="B911" s="1" t="s">
        <v>1</v>
      </c>
      <c r="C911" s="7" t="s">
        <v>8</v>
      </c>
      <c r="D911" s="16">
        <v>2814000</v>
      </c>
      <c r="E911" s="16">
        <v>0</v>
      </c>
      <c r="F911" s="22">
        <f t="shared" si="780"/>
        <v>2814000</v>
      </c>
      <c r="G911" s="22">
        <f>79000+150000+100000</f>
        <v>329000</v>
      </c>
      <c r="H911" s="22">
        <f>141000+150000+300000</f>
        <v>591000</v>
      </c>
      <c r="I911" s="22">
        <f>308000+150000+200000</f>
        <v>658000</v>
      </c>
      <c r="J911" s="22">
        <f>150000+100000+986000</f>
        <v>1236000</v>
      </c>
      <c r="K911" s="22">
        <f t="shared" si="752"/>
        <v>0</v>
      </c>
      <c r="L911" s="22"/>
      <c r="M911" s="22"/>
      <c r="N911" s="22"/>
      <c r="O911" s="22"/>
      <c r="Q911" s="5" t="s">
        <v>163</v>
      </c>
      <c r="R911" s="33">
        <f t="shared" si="781"/>
        <v>0</v>
      </c>
      <c r="S911" s="36">
        <f t="shared" si="783"/>
        <v>0</v>
      </c>
    </row>
    <row r="912" spans="1:19" ht="19.5" hidden="1" thickTop="1" thickBot="1" x14ac:dyDescent="0.3">
      <c r="A912" s="3" t="str">
        <f t="shared" si="782"/>
        <v>b</v>
      </c>
      <c r="B912" s="1" t="s">
        <v>1</v>
      </c>
      <c r="C912" s="7" t="s">
        <v>9</v>
      </c>
      <c r="D912" s="16">
        <v>0</v>
      </c>
      <c r="E912" s="16">
        <v>0</v>
      </c>
      <c r="F912" s="22">
        <f t="shared" si="780"/>
        <v>0</v>
      </c>
      <c r="G912" s="22"/>
      <c r="H912" s="22"/>
      <c r="I912" s="21"/>
      <c r="J912" s="22"/>
      <c r="K912" s="22">
        <f t="shared" si="752"/>
        <v>0</v>
      </c>
      <c r="L912" s="22"/>
      <c r="M912" s="22"/>
      <c r="N912" s="21"/>
      <c r="O912" s="22"/>
      <c r="Q912" s="5" t="s">
        <v>163</v>
      </c>
      <c r="R912" s="33">
        <f t="shared" si="781"/>
        <v>0</v>
      </c>
      <c r="S912" s="36">
        <f t="shared" si="783"/>
        <v>0</v>
      </c>
    </row>
    <row r="913" spans="1:19" ht="19.5" hidden="1" thickTop="1" thickBot="1" x14ac:dyDescent="0.3">
      <c r="A913" s="3" t="str">
        <f t="shared" si="782"/>
        <v>b</v>
      </c>
      <c r="B913" s="1" t="s">
        <v>1</v>
      </c>
      <c r="C913" s="7" t="s">
        <v>10</v>
      </c>
      <c r="D913" s="16">
        <v>0</v>
      </c>
      <c r="E913" s="16">
        <v>0</v>
      </c>
      <c r="F913" s="22">
        <f t="shared" si="780"/>
        <v>0</v>
      </c>
      <c r="G913" s="22"/>
      <c r="H913" s="22"/>
      <c r="I913" s="21"/>
      <c r="J913" s="22"/>
      <c r="K913" s="22">
        <f t="shared" si="752"/>
        <v>0</v>
      </c>
      <c r="L913" s="22"/>
      <c r="M913" s="22"/>
      <c r="N913" s="21"/>
      <c r="O913" s="22"/>
      <c r="Q913" s="5" t="s">
        <v>163</v>
      </c>
      <c r="R913" s="33">
        <f t="shared" si="781"/>
        <v>0</v>
      </c>
      <c r="S913" s="36">
        <f t="shared" si="783"/>
        <v>0</v>
      </c>
    </row>
    <row r="914" spans="1:19" ht="19.5" hidden="1" thickTop="1" thickBot="1" x14ac:dyDescent="0.3">
      <c r="A914" s="3" t="str">
        <f t="shared" si="782"/>
        <v>b</v>
      </c>
      <c r="B914" s="1" t="s">
        <v>1</v>
      </c>
      <c r="C914" s="7" t="s">
        <v>11</v>
      </c>
      <c r="D914" s="16">
        <v>0</v>
      </c>
      <c r="E914" s="16">
        <v>0</v>
      </c>
      <c r="F914" s="22">
        <f t="shared" si="780"/>
        <v>0</v>
      </c>
      <c r="G914" s="22"/>
      <c r="H914" s="22"/>
      <c r="I914" s="21"/>
      <c r="J914" s="22"/>
      <c r="K914" s="22">
        <f t="shared" si="752"/>
        <v>0</v>
      </c>
      <c r="L914" s="22"/>
      <c r="M914" s="22"/>
      <c r="N914" s="21"/>
      <c r="O914" s="22"/>
      <c r="Q914" s="5" t="s">
        <v>163</v>
      </c>
      <c r="R914" s="33">
        <f t="shared" si="781"/>
        <v>0</v>
      </c>
      <c r="S914" s="36">
        <f t="shared" si="783"/>
        <v>0</v>
      </c>
    </row>
    <row r="915" spans="1:19" ht="19.5" hidden="1" thickTop="1" thickBot="1" x14ac:dyDescent="0.3">
      <c r="A915" s="3" t="str">
        <f t="shared" si="782"/>
        <v>b</v>
      </c>
      <c r="B915" s="1" t="s">
        <v>1</v>
      </c>
      <c r="C915" s="7" t="s">
        <v>12</v>
      </c>
      <c r="D915" s="16">
        <v>0</v>
      </c>
      <c r="E915" s="16">
        <v>0</v>
      </c>
      <c r="F915" s="22">
        <f t="shared" si="780"/>
        <v>0</v>
      </c>
      <c r="G915" s="22"/>
      <c r="H915" s="22"/>
      <c r="I915" s="21"/>
      <c r="J915" s="22"/>
      <c r="K915" s="22">
        <f t="shared" si="752"/>
        <v>0</v>
      </c>
      <c r="L915" s="22"/>
      <c r="M915" s="22"/>
      <c r="N915" s="21"/>
      <c r="O915" s="22"/>
      <c r="Q915" s="5" t="s">
        <v>163</v>
      </c>
      <c r="R915" s="33">
        <f t="shared" si="781"/>
        <v>0</v>
      </c>
      <c r="S915" s="36">
        <f t="shared" si="783"/>
        <v>0</v>
      </c>
    </row>
    <row r="916" spans="1:19" ht="71.25" customHeight="1" thickTop="1" thickBot="1" x14ac:dyDescent="0.3">
      <c r="A916" s="3" t="str">
        <f t="shared" si="782"/>
        <v>a</v>
      </c>
      <c r="B916" s="8" t="s">
        <v>133</v>
      </c>
      <c r="C916" s="9" t="s">
        <v>134</v>
      </c>
      <c r="D916" s="14">
        <f>D917+D925+D926+D927</f>
        <v>6000000</v>
      </c>
      <c r="E916" s="14">
        <f>E917+E925+E926+E927</f>
        <v>0</v>
      </c>
      <c r="F916" s="19">
        <f t="shared" si="780"/>
        <v>6000000</v>
      </c>
      <c r="G916" s="19">
        <f t="shared" ref="G916:J916" si="788">G917+G925+G926+G927</f>
        <v>1109800</v>
      </c>
      <c r="H916" s="19">
        <f t="shared" si="788"/>
        <v>1472000</v>
      </c>
      <c r="I916" s="19">
        <f t="shared" si="788"/>
        <v>1514500</v>
      </c>
      <c r="J916" s="19">
        <f t="shared" si="788"/>
        <v>1903700</v>
      </c>
      <c r="K916" s="19">
        <f t="shared" si="752"/>
        <v>0</v>
      </c>
      <c r="L916" s="19">
        <f t="shared" ref="L916:O916" si="789">L917+L925+L926+L927</f>
        <v>0</v>
      </c>
      <c r="M916" s="19">
        <f t="shared" si="789"/>
        <v>0</v>
      </c>
      <c r="N916" s="19">
        <f t="shared" si="789"/>
        <v>0</v>
      </c>
      <c r="O916" s="19">
        <f t="shared" si="789"/>
        <v>0</v>
      </c>
      <c r="P916" s="5" t="s">
        <v>159</v>
      </c>
      <c r="Q916" s="5" t="s">
        <v>163</v>
      </c>
      <c r="R916" s="33">
        <f t="shared" si="781"/>
        <v>0</v>
      </c>
      <c r="S916" s="36">
        <f t="shared" si="783"/>
        <v>0</v>
      </c>
    </row>
    <row r="917" spans="1:19" ht="19.5" thickTop="1" thickBot="1" x14ac:dyDescent="0.3">
      <c r="A917" s="3" t="str">
        <f t="shared" si="782"/>
        <v>a</v>
      </c>
      <c r="B917" s="1" t="s">
        <v>1</v>
      </c>
      <c r="C917" s="7" t="s">
        <v>2</v>
      </c>
      <c r="D917" s="15">
        <f>D918+D919+D920+D921+D922+D923+D924</f>
        <v>6000000</v>
      </c>
      <c r="E917" s="15">
        <f>E918+E919+E920+E921+E922+E923+E924</f>
        <v>0</v>
      </c>
      <c r="F917" s="20">
        <f t="shared" si="780"/>
        <v>6000000</v>
      </c>
      <c r="G917" s="20">
        <f t="shared" ref="G917:J917" si="790">G918+G919+G920+G921+G922+G923+G924</f>
        <v>1109800</v>
      </c>
      <c r="H917" s="20">
        <f t="shared" si="790"/>
        <v>1472000</v>
      </c>
      <c r="I917" s="20">
        <f t="shared" si="790"/>
        <v>1514500</v>
      </c>
      <c r="J917" s="20">
        <f t="shared" si="790"/>
        <v>1903700</v>
      </c>
      <c r="K917" s="20">
        <f t="shared" si="752"/>
        <v>0</v>
      </c>
      <c r="L917" s="20">
        <f t="shared" ref="L917:O917" si="791">L918+L919+L920+L921+L922+L923+L924</f>
        <v>0</v>
      </c>
      <c r="M917" s="20">
        <f t="shared" si="791"/>
        <v>0</v>
      </c>
      <c r="N917" s="20">
        <f t="shared" si="791"/>
        <v>0</v>
      </c>
      <c r="O917" s="20">
        <f t="shared" si="791"/>
        <v>0</v>
      </c>
      <c r="P917" s="5" t="s">
        <v>159</v>
      </c>
      <c r="Q917" s="5" t="s">
        <v>163</v>
      </c>
      <c r="R917" s="33">
        <f t="shared" si="781"/>
        <v>0</v>
      </c>
      <c r="S917" s="36">
        <f t="shared" si="783"/>
        <v>0</v>
      </c>
    </row>
    <row r="918" spans="1:19" ht="19.5" hidden="1" thickTop="1" thickBot="1" x14ac:dyDescent="0.3">
      <c r="A918" s="3" t="str">
        <f t="shared" si="782"/>
        <v>b</v>
      </c>
      <c r="B918" s="1" t="s">
        <v>1</v>
      </c>
      <c r="C918" s="7" t="s">
        <v>3</v>
      </c>
      <c r="D918" s="16">
        <v>0</v>
      </c>
      <c r="E918" s="16">
        <v>0</v>
      </c>
      <c r="F918" s="22">
        <f t="shared" si="780"/>
        <v>0</v>
      </c>
      <c r="G918" s="22"/>
      <c r="H918" s="22"/>
      <c r="I918" s="21"/>
      <c r="J918" s="22"/>
      <c r="K918" s="22">
        <f t="shared" si="752"/>
        <v>0</v>
      </c>
      <c r="L918" s="22"/>
      <c r="M918" s="22"/>
      <c r="N918" s="21"/>
      <c r="O918" s="22"/>
      <c r="Q918" s="5" t="s">
        <v>163</v>
      </c>
      <c r="R918" s="33">
        <f t="shared" si="781"/>
        <v>0</v>
      </c>
      <c r="S918" s="36">
        <f t="shared" si="783"/>
        <v>0</v>
      </c>
    </row>
    <row r="919" spans="1:19" ht="19.5" thickTop="1" thickBot="1" x14ac:dyDescent="0.3">
      <c r="A919" s="3" t="str">
        <f t="shared" si="782"/>
        <v>a</v>
      </c>
      <c r="B919" s="1" t="s">
        <v>1</v>
      </c>
      <c r="C919" s="7" t="s">
        <v>4</v>
      </c>
      <c r="D919" s="16">
        <v>252000</v>
      </c>
      <c r="E919" s="16">
        <v>0</v>
      </c>
      <c r="F919" s="22">
        <f t="shared" si="780"/>
        <v>252000</v>
      </c>
      <c r="G919" s="22">
        <v>63000</v>
      </c>
      <c r="H919" s="22">
        <v>63000</v>
      </c>
      <c r="I919" s="22">
        <v>63000</v>
      </c>
      <c r="J919" s="22">
        <v>63000</v>
      </c>
      <c r="K919" s="22">
        <f t="shared" si="752"/>
        <v>0</v>
      </c>
      <c r="L919" s="22"/>
      <c r="M919" s="22"/>
      <c r="N919" s="22"/>
      <c r="O919" s="22"/>
      <c r="Q919" s="5" t="s">
        <v>163</v>
      </c>
      <c r="R919" s="33">
        <f t="shared" si="781"/>
        <v>0</v>
      </c>
      <c r="S919" s="36">
        <f t="shared" si="783"/>
        <v>0</v>
      </c>
    </row>
    <row r="920" spans="1:19" ht="19.5" hidden="1" thickTop="1" thickBot="1" x14ac:dyDescent="0.3">
      <c r="A920" s="3" t="str">
        <f t="shared" si="782"/>
        <v>b</v>
      </c>
      <c r="B920" s="1" t="s">
        <v>1</v>
      </c>
      <c r="C920" s="7" t="s">
        <v>5</v>
      </c>
      <c r="D920" s="16">
        <v>0</v>
      </c>
      <c r="E920" s="16">
        <v>0</v>
      </c>
      <c r="F920" s="22">
        <f t="shared" si="780"/>
        <v>0</v>
      </c>
      <c r="G920" s="22"/>
      <c r="H920" s="22"/>
      <c r="I920" s="21"/>
      <c r="J920" s="22"/>
      <c r="K920" s="22">
        <f t="shared" si="752"/>
        <v>0</v>
      </c>
      <c r="L920" s="22"/>
      <c r="M920" s="22"/>
      <c r="N920" s="21"/>
      <c r="O920" s="22"/>
      <c r="Q920" s="5" t="s">
        <v>163</v>
      </c>
      <c r="R920" s="33">
        <f t="shared" si="781"/>
        <v>0</v>
      </c>
      <c r="S920" s="36">
        <f t="shared" si="783"/>
        <v>0</v>
      </c>
    </row>
    <row r="921" spans="1:19" ht="19.5" hidden="1" thickTop="1" thickBot="1" x14ac:dyDescent="0.3">
      <c r="A921" s="3" t="str">
        <f t="shared" si="782"/>
        <v>b</v>
      </c>
      <c r="B921" s="1" t="s">
        <v>1</v>
      </c>
      <c r="C921" s="7" t="s">
        <v>6</v>
      </c>
      <c r="D921" s="16">
        <v>0</v>
      </c>
      <c r="E921" s="16">
        <v>0</v>
      </c>
      <c r="F921" s="22">
        <f t="shared" si="780"/>
        <v>0</v>
      </c>
      <c r="G921" s="22"/>
      <c r="H921" s="22"/>
      <c r="I921" s="21"/>
      <c r="J921" s="22"/>
      <c r="K921" s="22">
        <f t="shared" si="752"/>
        <v>0</v>
      </c>
      <c r="L921" s="22"/>
      <c r="M921" s="22"/>
      <c r="N921" s="21"/>
      <c r="O921" s="22"/>
      <c r="Q921" s="5" t="s">
        <v>163</v>
      </c>
      <c r="R921" s="33">
        <f t="shared" si="781"/>
        <v>0</v>
      </c>
      <c r="S921" s="36">
        <f t="shared" si="783"/>
        <v>0</v>
      </c>
    </row>
    <row r="922" spans="1:19" ht="19.5" hidden="1" thickTop="1" thickBot="1" x14ac:dyDescent="0.3">
      <c r="A922" s="3" t="str">
        <f t="shared" si="782"/>
        <v>b</v>
      </c>
      <c r="B922" s="1" t="s">
        <v>1</v>
      </c>
      <c r="C922" s="7" t="s">
        <v>7</v>
      </c>
      <c r="D922" s="16">
        <v>0</v>
      </c>
      <c r="E922" s="16">
        <v>0</v>
      </c>
      <c r="F922" s="22">
        <f t="shared" si="780"/>
        <v>0</v>
      </c>
      <c r="G922" s="22"/>
      <c r="H922" s="22"/>
      <c r="I922" s="21"/>
      <c r="J922" s="22"/>
      <c r="K922" s="22">
        <f t="shared" si="752"/>
        <v>0</v>
      </c>
      <c r="L922" s="22"/>
      <c r="M922" s="22"/>
      <c r="N922" s="21"/>
      <c r="O922" s="22"/>
      <c r="Q922" s="5" t="s">
        <v>163</v>
      </c>
      <c r="R922" s="33">
        <f t="shared" si="781"/>
        <v>0</v>
      </c>
      <c r="S922" s="36">
        <f t="shared" si="783"/>
        <v>0</v>
      </c>
    </row>
    <row r="923" spans="1:19" ht="19.5" thickTop="1" thickBot="1" x14ac:dyDescent="0.3">
      <c r="A923" s="3" t="str">
        <f t="shared" si="782"/>
        <v>a</v>
      </c>
      <c r="B923" s="1" t="s">
        <v>1</v>
      </c>
      <c r="C923" s="7" t="s">
        <v>8</v>
      </c>
      <c r="D923" s="16">
        <v>5748000</v>
      </c>
      <c r="E923" s="16">
        <v>0</v>
      </c>
      <c r="F923" s="22">
        <f t="shared" si="780"/>
        <v>5748000</v>
      </c>
      <c r="G923" s="22">
        <f>926800+120000</f>
        <v>1046800</v>
      </c>
      <c r="H923" s="22">
        <f>1289000+120000</f>
        <v>1409000</v>
      </c>
      <c r="I923" s="22">
        <f>1331500+120000</f>
        <v>1451500</v>
      </c>
      <c r="J923" s="22">
        <f>112000+1686013+42687</f>
        <v>1840700</v>
      </c>
      <c r="K923" s="22">
        <f t="shared" si="752"/>
        <v>0</v>
      </c>
      <c r="L923" s="22"/>
      <c r="M923" s="22"/>
      <c r="N923" s="21"/>
      <c r="O923" s="22"/>
      <c r="Q923" s="5" t="s">
        <v>163</v>
      </c>
      <c r="R923" s="33">
        <f t="shared" si="781"/>
        <v>0</v>
      </c>
      <c r="S923" s="36">
        <f t="shared" si="783"/>
        <v>0</v>
      </c>
    </row>
    <row r="924" spans="1:19" ht="19.5" hidden="1" thickTop="1" thickBot="1" x14ac:dyDescent="0.3">
      <c r="A924" s="3" t="str">
        <f t="shared" si="782"/>
        <v>b</v>
      </c>
      <c r="B924" s="1" t="s">
        <v>1</v>
      </c>
      <c r="C924" s="7" t="s">
        <v>9</v>
      </c>
      <c r="D924" s="16">
        <v>0</v>
      </c>
      <c r="E924" s="16">
        <v>0</v>
      </c>
      <c r="F924" s="22">
        <f t="shared" si="780"/>
        <v>0</v>
      </c>
      <c r="G924" s="22"/>
      <c r="H924" s="22"/>
      <c r="I924" s="21"/>
      <c r="J924" s="22"/>
      <c r="K924" s="22">
        <f t="shared" si="752"/>
        <v>0</v>
      </c>
      <c r="L924" s="22"/>
      <c r="M924" s="22"/>
      <c r="N924" s="21"/>
      <c r="O924" s="22"/>
      <c r="Q924" s="5" t="s">
        <v>163</v>
      </c>
      <c r="R924" s="33">
        <f t="shared" si="781"/>
        <v>0</v>
      </c>
      <c r="S924" s="36">
        <f t="shared" si="783"/>
        <v>0</v>
      </c>
    </row>
    <row r="925" spans="1:19" ht="19.5" hidden="1" thickTop="1" thickBot="1" x14ac:dyDescent="0.3">
      <c r="A925" s="3" t="str">
        <f t="shared" si="782"/>
        <v>b</v>
      </c>
      <c r="B925" s="1" t="s">
        <v>1</v>
      </c>
      <c r="C925" s="7" t="s">
        <v>10</v>
      </c>
      <c r="D925" s="16">
        <v>0</v>
      </c>
      <c r="E925" s="16">
        <v>0</v>
      </c>
      <c r="F925" s="22">
        <f t="shared" si="780"/>
        <v>0</v>
      </c>
      <c r="G925" s="22"/>
      <c r="H925" s="22"/>
      <c r="I925" s="21"/>
      <c r="J925" s="22"/>
      <c r="K925" s="22">
        <f t="shared" si="752"/>
        <v>0</v>
      </c>
      <c r="L925" s="22"/>
      <c r="M925" s="22"/>
      <c r="N925" s="21"/>
      <c r="O925" s="22"/>
      <c r="Q925" s="5" t="s">
        <v>163</v>
      </c>
      <c r="R925" s="33">
        <f t="shared" si="781"/>
        <v>0</v>
      </c>
      <c r="S925" s="36">
        <f t="shared" si="783"/>
        <v>0</v>
      </c>
    </row>
    <row r="926" spans="1:19" ht="19.5" hidden="1" thickTop="1" thickBot="1" x14ac:dyDescent="0.3">
      <c r="A926" s="3" t="str">
        <f t="shared" si="782"/>
        <v>b</v>
      </c>
      <c r="B926" s="1" t="s">
        <v>1</v>
      </c>
      <c r="C926" s="7" t="s">
        <v>11</v>
      </c>
      <c r="D926" s="16">
        <v>0</v>
      </c>
      <c r="E926" s="16">
        <v>0</v>
      </c>
      <c r="F926" s="22">
        <f t="shared" si="780"/>
        <v>0</v>
      </c>
      <c r="G926" s="22"/>
      <c r="H926" s="22"/>
      <c r="I926" s="21"/>
      <c r="J926" s="22"/>
      <c r="K926" s="22">
        <f t="shared" si="752"/>
        <v>0</v>
      </c>
      <c r="L926" s="22"/>
      <c r="M926" s="22"/>
      <c r="N926" s="21"/>
      <c r="O926" s="22"/>
      <c r="Q926" s="5" t="s">
        <v>163</v>
      </c>
      <c r="R926" s="33">
        <f t="shared" si="781"/>
        <v>0</v>
      </c>
      <c r="S926" s="36">
        <f t="shared" si="783"/>
        <v>0</v>
      </c>
    </row>
    <row r="927" spans="1:19" ht="19.5" hidden="1" thickTop="1" thickBot="1" x14ac:dyDescent="0.3">
      <c r="A927" s="3" t="str">
        <f t="shared" si="782"/>
        <v>b</v>
      </c>
      <c r="B927" s="1" t="s">
        <v>1</v>
      </c>
      <c r="C927" s="7" t="s">
        <v>12</v>
      </c>
      <c r="D927" s="16">
        <v>0</v>
      </c>
      <c r="E927" s="16">
        <v>0</v>
      </c>
      <c r="F927" s="22">
        <f t="shared" si="780"/>
        <v>0</v>
      </c>
      <c r="G927" s="22"/>
      <c r="H927" s="22"/>
      <c r="I927" s="21"/>
      <c r="J927" s="22"/>
      <c r="K927" s="22">
        <f t="shared" si="752"/>
        <v>0</v>
      </c>
      <c r="L927" s="22"/>
      <c r="M927" s="22"/>
      <c r="N927" s="21"/>
      <c r="O927" s="22"/>
      <c r="Q927" s="5" t="s">
        <v>163</v>
      </c>
      <c r="R927" s="33">
        <f t="shared" si="781"/>
        <v>0</v>
      </c>
      <c r="S927" s="36">
        <f t="shared" si="783"/>
        <v>0</v>
      </c>
    </row>
    <row r="928" spans="1:19" ht="46.5" thickTop="1" thickBot="1" x14ac:dyDescent="0.3">
      <c r="A928" s="3" t="str">
        <f t="shared" si="782"/>
        <v>a</v>
      </c>
      <c r="B928" s="8" t="s">
        <v>135</v>
      </c>
      <c r="C928" s="9" t="s">
        <v>136</v>
      </c>
      <c r="D928" s="14">
        <f>D929+D937+D938+D939</f>
        <v>33251000</v>
      </c>
      <c r="E928" s="14">
        <f>E929+E937+E938+E939</f>
        <v>0</v>
      </c>
      <c r="F928" s="19">
        <f t="shared" si="780"/>
        <v>33251000</v>
      </c>
      <c r="G928" s="19">
        <f t="shared" ref="G928:J928" si="792">G929+G937+G938+G939</f>
        <v>8237700</v>
      </c>
      <c r="H928" s="19">
        <f t="shared" si="792"/>
        <v>8287700</v>
      </c>
      <c r="I928" s="19">
        <f t="shared" si="792"/>
        <v>8437800</v>
      </c>
      <c r="J928" s="19">
        <f t="shared" si="792"/>
        <v>8287800</v>
      </c>
      <c r="K928" s="19">
        <f t="shared" si="752"/>
        <v>0</v>
      </c>
      <c r="L928" s="19">
        <f t="shared" ref="L928:O928" si="793">L929+L937+L938+L939</f>
        <v>0</v>
      </c>
      <c r="M928" s="19">
        <f t="shared" si="793"/>
        <v>0</v>
      </c>
      <c r="N928" s="19">
        <f t="shared" si="793"/>
        <v>0</v>
      </c>
      <c r="O928" s="19">
        <f t="shared" si="793"/>
        <v>0</v>
      </c>
      <c r="P928" s="5" t="s">
        <v>159</v>
      </c>
      <c r="Q928" s="5" t="s">
        <v>170</v>
      </c>
      <c r="R928" s="33">
        <f t="shared" si="781"/>
        <v>0</v>
      </c>
      <c r="S928" s="36">
        <f t="shared" si="783"/>
        <v>0</v>
      </c>
    </row>
    <row r="929" spans="1:19" ht="19.5" thickTop="1" thickBot="1" x14ac:dyDescent="0.3">
      <c r="A929" s="3" t="str">
        <f t="shared" si="782"/>
        <v>a</v>
      </c>
      <c r="B929" s="1" t="s">
        <v>1</v>
      </c>
      <c r="C929" s="7" t="s">
        <v>2</v>
      </c>
      <c r="D929" s="15">
        <f>D930+D931+D932+D933+D934+D935+D936</f>
        <v>33221000</v>
      </c>
      <c r="E929" s="15">
        <f>E930+E931+E932+E933+E934+E935+E936</f>
        <v>0</v>
      </c>
      <c r="F929" s="20">
        <f t="shared" si="780"/>
        <v>33221000</v>
      </c>
      <c r="G929" s="20">
        <f t="shared" ref="G929:J929" si="794">G930+G931+G932+G933+G934+G935+G936</f>
        <v>8230200</v>
      </c>
      <c r="H929" s="20">
        <f t="shared" si="794"/>
        <v>8280200</v>
      </c>
      <c r="I929" s="20">
        <f t="shared" si="794"/>
        <v>8430300</v>
      </c>
      <c r="J929" s="20">
        <f t="shared" si="794"/>
        <v>8280300</v>
      </c>
      <c r="K929" s="20">
        <f t="shared" si="752"/>
        <v>0</v>
      </c>
      <c r="L929" s="20">
        <f t="shared" ref="L929:O929" si="795">L930+L931+L932+L933+L934+L935+L936</f>
        <v>0</v>
      </c>
      <c r="M929" s="20">
        <f t="shared" si="795"/>
        <v>0</v>
      </c>
      <c r="N929" s="20">
        <f t="shared" si="795"/>
        <v>0</v>
      </c>
      <c r="O929" s="20">
        <f t="shared" si="795"/>
        <v>0</v>
      </c>
      <c r="P929" s="5" t="s">
        <v>159</v>
      </c>
      <c r="Q929" s="5" t="s">
        <v>170</v>
      </c>
      <c r="R929" s="33">
        <f t="shared" si="781"/>
        <v>0</v>
      </c>
      <c r="S929" s="36">
        <f t="shared" si="783"/>
        <v>0</v>
      </c>
    </row>
    <row r="930" spans="1:19" ht="19.5" hidden="1" thickTop="1" thickBot="1" x14ac:dyDescent="0.3">
      <c r="A930" s="3" t="str">
        <f t="shared" si="782"/>
        <v>b</v>
      </c>
      <c r="B930" s="1" t="s">
        <v>1</v>
      </c>
      <c r="C930" s="7" t="s">
        <v>3</v>
      </c>
      <c r="D930" s="15">
        <f>D942+D954</f>
        <v>0</v>
      </c>
      <c r="E930" s="15">
        <f>E942+E954</f>
        <v>0</v>
      </c>
      <c r="F930" s="20">
        <f t="shared" si="780"/>
        <v>0</v>
      </c>
      <c r="G930" s="20">
        <f>G942+G954</f>
        <v>0</v>
      </c>
      <c r="H930" s="20">
        <f t="shared" ref="H930:J930" si="796">H942+H954</f>
        <v>0</v>
      </c>
      <c r="I930" s="20">
        <f t="shared" si="796"/>
        <v>0</v>
      </c>
      <c r="J930" s="20">
        <f t="shared" si="796"/>
        <v>0</v>
      </c>
      <c r="K930" s="20">
        <f t="shared" si="752"/>
        <v>0</v>
      </c>
      <c r="L930" s="20">
        <f>L942+L954</f>
        <v>0</v>
      </c>
      <c r="M930" s="20">
        <f t="shared" ref="M930:O930" si="797">M942+M954</f>
        <v>0</v>
      </c>
      <c r="N930" s="20">
        <f t="shared" si="797"/>
        <v>0</v>
      </c>
      <c r="O930" s="20">
        <f t="shared" si="797"/>
        <v>0</v>
      </c>
      <c r="P930" s="5" t="s">
        <v>159</v>
      </c>
      <c r="Q930" s="5" t="s">
        <v>170</v>
      </c>
      <c r="R930" s="33">
        <f t="shared" si="781"/>
        <v>0</v>
      </c>
      <c r="S930" s="36">
        <f t="shared" si="783"/>
        <v>0</v>
      </c>
    </row>
    <row r="931" spans="1:19" ht="19.5" thickTop="1" thickBot="1" x14ac:dyDescent="0.3">
      <c r="A931" s="3" t="str">
        <f t="shared" si="782"/>
        <v>a</v>
      </c>
      <c r="B931" s="1" t="s">
        <v>1</v>
      </c>
      <c r="C931" s="7" t="s">
        <v>4</v>
      </c>
      <c r="D931" s="15">
        <f t="shared" ref="D931:E931" si="798">D943+D955</f>
        <v>20758000</v>
      </c>
      <c r="E931" s="15">
        <f t="shared" si="798"/>
        <v>0</v>
      </c>
      <c r="F931" s="20">
        <f t="shared" si="780"/>
        <v>20758000</v>
      </c>
      <c r="G931" s="20">
        <f t="shared" ref="G931:J939" si="799">G943+G955</f>
        <v>5189500</v>
      </c>
      <c r="H931" s="20">
        <f t="shared" si="799"/>
        <v>5189500</v>
      </c>
      <c r="I931" s="20">
        <f t="shared" si="799"/>
        <v>5189500</v>
      </c>
      <c r="J931" s="20">
        <f t="shared" si="799"/>
        <v>5189500</v>
      </c>
      <c r="K931" s="20">
        <f t="shared" si="752"/>
        <v>0</v>
      </c>
      <c r="L931" s="20">
        <f t="shared" ref="L931:O931" si="800">L943+L955</f>
        <v>0</v>
      </c>
      <c r="M931" s="20">
        <f t="shared" si="800"/>
        <v>0</v>
      </c>
      <c r="N931" s="20">
        <f t="shared" si="800"/>
        <v>0</v>
      </c>
      <c r="O931" s="20">
        <f t="shared" si="800"/>
        <v>0</v>
      </c>
      <c r="P931" s="5" t="s">
        <v>159</v>
      </c>
      <c r="Q931" s="5" t="s">
        <v>170</v>
      </c>
      <c r="R931" s="33">
        <f t="shared" si="781"/>
        <v>0</v>
      </c>
      <c r="S931" s="36">
        <f t="shared" si="783"/>
        <v>0</v>
      </c>
    </row>
    <row r="932" spans="1:19" ht="19.5" hidden="1" thickTop="1" thickBot="1" x14ac:dyDescent="0.3">
      <c r="A932" s="3" t="str">
        <f t="shared" si="782"/>
        <v>b</v>
      </c>
      <c r="B932" s="1" t="s">
        <v>1</v>
      </c>
      <c r="C932" s="7" t="s">
        <v>5</v>
      </c>
      <c r="D932" s="15">
        <f t="shared" ref="D932:E932" si="801">D944+D956</f>
        <v>0</v>
      </c>
      <c r="E932" s="15">
        <f t="shared" si="801"/>
        <v>0</v>
      </c>
      <c r="F932" s="20">
        <f t="shared" si="780"/>
        <v>0</v>
      </c>
      <c r="G932" s="20">
        <f t="shared" si="799"/>
        <v>0</v>
      </c>
      <c r="H932" s="20">
        <f t="shared" si="799"/>
        <v>0</v>
      </c>
      <c r="I932" s="20">
        <f t="shared" si="799"/>
        <v>0</v>
      </c>
      <c r="J932" s="20">
        <f t="shared" si="799"/>
        <v>0</v>
      </c>
      <c r="K932" s="20">
        <f t="shared" si="752"/>
        <v>0</v>
      </c>
      <c r="L932" s="20">
        <f t="shared" ref="L932:O932" si="802">L944+L956</f>
        <v>0</v>
      </c>
      <c r="M932" s="20">
        <f t="shared" si="802"/>
        <v>0</v>
      </c>
      <c r="N932" s="20">
        <f t="shared" si="802"/>
        <v>0</v>
      </c>
      <c r="O932" s="20">
        <f t="shared" si="802"/>
        <v>0</v>
      </c>
      <c r="P932" s="5" t="s">
        <v>159</v>
      </c>
      <c r="Q932" s="5" t="s">
        <v>170</v>
      </c>
      <c r="R932" s="33">
        <f t="shared" si="781"/>
        <v>0</v>
      </c>
      <c r="S932" s="36">
        <f t="shared" si="783"/>
        <v>0</v>
      </c>
    </row>
    <row r="933" spans="1:19" ht="19.5" hidden="1" thickTop="1" thickBot="1" x14ac:dyDescent="0.3">
      <c r="A933" s="3" t="str">
        <f t="shared" si="782"/>
        <v>b</v>
      </c>
      <c r="B933" s="1" t="s">
        <v>1</v>
      </c>
      <c r="C933" s="7" t="s">
        <v>6</v>
      </c>
      <c r="D933" s="15">
        <f t="shared" ref="D933:E933" si="803">D945+D957</f>
        <v>0</v>
      </c>
      <c r="E933" s="15">
        <f t="shared" si="803"/>
        <v>0</v>
      </c>
      <c r="F933" s="20">
        <f t="shared" si="780"/>
        <v>0</v>
      </c>
      <c r="G933" s="20">
        <f t="shared" si="799"/>
        <v>0</v>
      </c>
      <c r="H933" s="20">
        <f t="shared" si="799"/>
        <v>0</v>
      </c>
      <c r="I933" s="20">
        <f t="shared" si="799"/>
        <v>0</v>
      </c>
      <c r="J933" s="20">
        <f t="shared" si="799"/>
        <v>0</v>
      </c>
      <c r="K933" s="20">
        <f t="shared" si="752"/>
        <v>0</v>
      </c>
      <c r="L933" s="20">
        <f t="shared" ref="L933:O933" si="804">L945+L957</f>
        <v>0</v>
      </c>
      <c r="M933" s="20">
        <f t="shared" si="804"/>
        <v>0</v>
      </c>
      <c r="N933" s="20">
        <f t="shared" si="804"/>
        <v>0</v>
      </c>
      <c r="O933" s="20">
        <f t="shared" si="804"/>
        <v>0</v>
      </c>
      <c r="P933" s="5" t="s">
        <v>159</v>
      </c>
      <c r="Q933" s="5" t="s">
        <v>170</v>
      </c>
      <c r="R933" s="33">
        <f t="shared" si="781"/>
        <v>0</v>
      </c>
      <c r="S933" s="36">
        <f t="shared" si="783"/>
        <v>0</v>
      </c>
    </row>
    <row r="934" spans="1:19" ht="19.5" hidden="1" thickTop="1" thickBot="1" x14ac:dyDescent="0.3">
      <c r="A934" s="3" t="str">
        <f t="shared" si="782"/>
        <v>b</v>
      </c>
      <c r="B934" s="1" t="s">
        <v>1</v>
      </c>
      <c r="C934" s="7" t="s">
        <v>7</v>
      </c>
      <c r="D934" s="15">
        <f t="shared" ref="D934:E934" si="805">D946+D958</f>
        <v>0</v>
      </c>
      <c r="E934" s="15">
        <f t="shared" si="805"/>
        <v>0</v>
      </c>
      <c r="F934" s="20">
        <f t="shared" si="780"/>
        <v>0</v>
      </c>
      <c r="G934" s="20">
        <f t="shared" si="799"/>
        <v>0</v>
      </c>
      <c r="H934" s="20">
        <f t="shared" si="799"/>
        <v>0</v>
      </c>
      <c r="I934" s="20">
        <f t="shared" si="799"/>
        <v>0</v>
      </c>
      <c r="J934" s="20">
        <f t="shared" si="799"/>
        <v>0</v>
      </c>
      <c r="K934" s="20">
        <f t="shared" si="752"/>
        <v>0</v>
      </c>
      <c r="L934" s="20">
        <f t="shared" ref="L934:O934" si="806">L946+L958</f>
        <v>0</v>
      </c>
      <c r="M934" s="20">
        <f t="shared" si="806"/>
        <v>0</v>
      </c>
      <c r="N934" s="20">
        <f t="shared" si="806"/>
        <v>0</v>
      </c>
      <c r="O934" s="20">
        <f t="shared" si="806"/>
        <v>0</v>
      </c>
      <c r="P934" s="5" t="s">
        <v>159</v>
      </c>
      <c r="Q934" s="5" t="s">
        <v>170</v>
      </c>
      <c r="R934" s="33">
        <f t="shared" si="781"/>
        <v>0</v>
      </c>
      <c r="S934" s="36">
        <f t="shared" si="783"/>
        <v>0</v>
      </c>
    </row>
    <row r="935" spans="1:19" ht="19.5" thickTop="1" thickBot="1" x14ac:dyDescent="0.3">
      <c r="A935" s="3" t="str">
        <f t="shared" si="782"/>
        <v>a</v>
      </c>
      <c r="B935" s="1" t="s">
        <v>1</v>
      </c>
      <c r="C935" s="7" t="s">
        <v>8</v>
      </c>
      <c r="D935" s="15">
        <f t="shared" ref="D935:E935" si="807">D947+D959</f>
        <v>11803000</v>
      </c>
      <c r="E935" s="15">
        <f t="shared" si="807"/>
        <v>0</v>
      </c>
      <c r="F935" s="20">
        <f t="shared" si="780"/>
        <v>11803000</v>
      </c>
      <c r="G935" s="20">
        <f t="shared" si="799"/>
        <v>2875700</v>
      </c>
      <c r="H935" s="20">
        <f t="shared" si="799"/>
        <v>2925700</v>
      </c>
      <c r="I935" s="20">
        <f t="shared" si="799"/>
        <v>3075800</v>
      </c>
      <c r="J935" s="20">
        <f t="shared" si="799"/>
        <v>2925800</v>
      </c>
      <c r="K935" s="20">
        <f t="shared" si="752"/>
        <v>0</v>
      </c>
      <c r="L935" s="20">
        <f t="shared" ref="L935:O935" si="808">L947+L959</f>
        <v>0</v>
      </c>
      <c r="M935" s="20">
        <f t="shared" si="808"/>
        <v>0</v>
      </c>
      <c r="N935" s="20">
        <f t="shared" si="808"/>
        <v>0</v>
      </c>
      <c r="O935" s="20">
        <f t="shared" si="808"/>
        <v>0</v>
      </c>
      <c r="P935" s="5" t="s">
        <v>159</v>
      </c>
      <c r="Q935" s="5" t="s">
        <v>170</v>
      </c>
      <c r="R935" s="33">
        <f t="shared" si="781"/>
        <v>0</v>
      </c>
      <c r="S935" s="36">
        <f t="shared" si="783"/>
        <v>0</v>
      </c>
    </row>
    <row r="936" spans="1:19" ht="19.5" thickTop="1" thickBot="1" x14ac:dyDescent="0.3">
      <c r="A936" s="3" t="str">
        <f t="shared" si="782"/>
        <v>a</v>
      </c>
      <c r="B936" s="1" t="s">
        <v>1</v>
      </c>
      <c r="C936" s="7" t="s">
        <v>9</v>
      </c>
      <c r="D936" s="15">
        <f t="shared" ref="D936:E936" si="809">D948+D960</f>
        <v>660000</v>
      </c>
      <c r="E936" s="15">
        <f t="shared" si="809"/>
        <v>0</v>
      </c>
      <c r="F936" s="20">
        <f t="shared" si="780"/>
        <v>660000</v>
      </c>
      <c r="G936" s="20">
        <f t="shared" si="799"/>
        <v>165000</v>
      </c>
      <c r="H936" s="20">
        <f t="shared" si="799"/>
        <v>165000</v>
      </c>
      <c r="I936" s="20">
        <f t="shared" si="799"/>
        <v>165000</v>
      </c>
      <c r="J936" s="20">
        <f t="shared" si="799"/>
        <v>165000</v>
      </c>
      <c r="K936" s="20">
        <f t="shared" si="752"/>
        <v>0</v>
      </c>
      <c r="L936" s="20">
        <f t="shared" ref="L936:O936" si="810">L948+L960</f>
        <v>0</v>
      </c>
      <c r="M936" s="20">
        <f t="shared" si="810"/>
        <v>0</v>
      </c>
      <c r="N936" s="20">
        <f t="shared" si="810"/>
        <v>0</v>
      </c>
      <c r="O936" s="20">
        <f t="shared" si="810"/>
        <v>0</v>
      </c>
      <c r="P936" s="5" t="s">
        <v>159</v>
      </c>
      <c r="Q936" s="5" t="s">
        <v>170</v>
      </c>
      <c r="R936" s="33">
        <f t="shared" si="781"/>
        <v>0</v>
      </c>
      <c r="S936" s="36">
        <f t="shared" si="783"/>
        <v>0</v>
      </c>
    </row>
    <row r="937" spans="1:19" ht="19.5" thickTop="1" thickBot="1" x14ac:dyDescent="0.3">
      <c r="A937" s="3" t="str">
        <f t="shared" si="782"/>
        <v>a</v>
      </c>
      <c r="B937" s="1" t="s">
        <v>1</v>
      </c>
      <c r="C937" s="7" t="s">
        <v>10</v>
      </c>
      <c r="D937" s="15">
        <f t="shared" ref="D937:E937" si="811">D949+D961</f>
        <v>30000</v>
      </c>
      <c r="E937" s="15">
        <f t="shared" si="811"/>
        <v>0</v>
      </c>
      <c r="F937" s="20">
        <f t="shared" si="780"/>
        <v>30000</v>
      </c>
      <c r="G937" s="20">
        <f t="shared" si="799"/>
        <v>7500</v>
      </c>
      <c r="H937" s="20">
        <f t="shared" si="799"/>
        <v>7500</v>
      </c>
      <c r="I937" s="20">
        <f t="shared" si="799"/>
        <v>7500</v>
      </c>
      <c r="J937" s="20">
        <f t="shared" si="799"/>
        <v>7500</v>
      </c>
      <c r="K937" s="20">
        <f t="shared" ref="K937:K1000" si="812">L937+M937+N937+O937</f>
        <v>0</v>
      </c>
      <c r="L937" s="20">
        <f t="shared" ref="L937:O937" si="813">L949+L961</f>
        <v>0</v>
      </c>
      <c r="M937" s="20">
        <f t="shared" si="813"/>
        <v>0</v>
      </c>
      <c r="N937" s="20">
        <f t="shared" si="813"/>
        <v>0</v>
      </c>
      <c r="O937" s="20">
        <f t="shared" si="813"/>
        <v>0</v>
      </c>
      <c r="P937" s="5" t="s">
        <v>159</v>
      </c>
      <c r="Q937" s="5" t="s">
        <v>170</v>
      </c>
      <c r="R937" s="33">
        <f t="shared" si="781"/>
        <v>0</v>
      </c>
      <c r="S937" s="36">
        <f t="shared" si="783"/>
        <v>0</v>
      </c>
    </row>
    <row r="938" spans="1:19" ht="19.5" hidden="1" thickTop="1" thickBot="1" x14ac:dyDescent="0.3">
      <c r="A938" s="3" t="str">
        <f t="shared" si="782"/>
        <v>b</v>
      </c>
      <c r="B938" s="1" t="s">
        <v>1</v>
      </c>
      <c r="C938" s="7" t="s">
        <v>11</v>
      </c>
      <c r="D938" s="15">
        <f t="shared" ref="D938:E938" si="814">D950+D962</f>
        <v>0</v>
      </c>
      <c r="E938" s="15">
        <f t="shared" si="814"/>
        <v>0</v>
      </c>
      <c r="F938" s="20">
        <f t="shared" si="780"/>
        <v>0</v>
      </c>
      <c r="G938" s="20">
        <f t="shared" si="799"/>
        <v>0</v>
      </c>
      <c r="H938" s="20">
        <f t="shared" si="799"/>
        <v>0</v>
      </c>
      <c r="I938" s="20">
        <f t="shared" si="799"/>
        <v>0</v>
      </c>
      <c r="J938" s="20">
        <f t="shared" si="799"/>
        <v>0</v>
      </c>
      <c r="K938" s="20">
        <f t="shared" si="812"/>
        <v>0</v>
      </c>
      <c r="L938" s="20">
        <f t="shared" ref="L938:O938" si="815">L950+L962</f>
        <v>0</v>
      </c>
      <c r="M938" s="20">
        <f t="shared" si="815"/>
        <v>0</v>
      </c>
      <c r="N938" s="20">
        <f t="shared" si="815"/>
        <v>0</v>
      </c>
      <c r="O938" s="20">
        <f t="shared" si="815"/>
        <v>0</v>
      </c>
      <c r="P938" s="5" t="s">
        <v>159</v>
      </c>
      <c r="Q938" s="5" t="s">
        <v>170</v>
      </c>
      <c r="R938" s="33">
        <f t="shared" si="781"/>
        <v>0</v>
      </c>
      <c r="S938" s="36">
        <f t="shared" si="783"/>
        <v>0</v>
      </c>
    </row>
    <row r="939" spans="1:19" ht="19.5" hidden="1" thickTop="1" thickBot="1" x14ac:dyDescent="0.3">
      <c r="A939" s="3" t="str">
        <f t="shared" si="782"/>
        <v>b</v>
      </c>
      <c r="B939" s="1" t="s">
        <v>1</v>
      </c>
      <c r="C939" s="7" t="s">
        <v>12</v>
      </c>
      <c r="D939" s="15">
        <f t="shared" ref="D939:E939" si="816">D951+D963</f>
        <v>0</v>
      </c>
      <c r="E939" s="15">
        <f t="shared" si="816"/>
        <v>0</v>
      </c>
      <c r="F939" s="20">
        <f t="shared" si="780"/>
        <v>0</v>
      </c>
      <c r="G939" s="20">
        <f t="shared" si="799"/>
        <v>0</v>
      </c>
      <c r="H939" s="20">
        <f t="shared" si="799"/>
        <v>0</v>
      </c>
      <c r="I939" s="20">
        <f t="shared" si="799"/>
        <v>0</v>
      </c>
      <c r="J939" s="20">
        <f t="shared" si="799"/>
        <v>0</v>
      </c>
      <c r="K939" s="20">
        <f t="shared" si="812"/>
        <v>0</v>
      </c>
      <c r="L939" s="20">
        <f t="shared" ref="L939:O939" si="817">L951+L963</f>
        <v>0</v>
      </c>
      <c r="M939" s="20">
        <f t="shared" si="817"/>
        <v>0</v>
      </c>
      <c r="N939" s="20">
        <f t="shared" si="817"/>
        <v>0</v>
      </c>
      <c r="O939" s="20">
        <f t="shared" si="817"/>
        <v>0</v>
      </c>
      <c r="P939" s="5" t="s">
        <v>159</v>
      </c>
      <c r="Q939" s="5" t="s">
        <v>170</v>
      </c>
      <c r="R939" s="33">
        <f t="shared" si="781"/>
        <v>0</v>
      </c>
      <c r="S939" s="36">
        <f t="shared" si="783"/>
        <v>0</v>
      </c>
    </row>
    <row r="940" spans="1:19" ht="46.5" thickTop="1" thickBot="1" x14ac:dyDescent="0.3">
      <c r="A940" s="3" t="str">
        <f t="shared" si="782"/>
        <v>a</v>
      </c>
      <c r="B940" s="8" t="s">
        <v>137</v>
      </c>
      <c r="C940" s="9" t="s">
        <v>138</v>
      </c>
      <c r="D940" s="14">
        <f>D941+D949+D950+D951</f>
        <v>10500000</v>
      </c>
      <c r="E940" s="14">
        <f>E941+E949+E950+E951</f>
        <v>0</v>
      </c>
      <c r="F940" s="19">
        <f t="shared" si="780"/>
        <v>10500000</v>
      </c>
      <c r="G940" s="19">
        <f t="shared" ref="G940:J940" si="818">G941+G949+G950+G951</f>
        <v>2550000</v>
      </c>
      <c r="H940" s="19">
        <f t="shared" si="818"/>
        <v>2600000</v>
      </c>
      <c r="I940" s="19">
        <f t="shared" si="818"/>
        <v>2750000</v>
      </c>
      <c r="J940" s="19">
        <f t="shared" si="818"/>
        <v>2600000</v>
      </c>
      <c r="K940" s="19">
        <f t="shared" si="812"/>
        <v>0</v>
      </c>
      <c r="L940" s="19">
        <f t="shared" ref="L940:O940" si="819">L941+L949+L950+L951</f>
        <v>0</v>
      </c>
      <c r="M940" s="19">
        <f t="shared" si="819"/>
        <v>0</v>
      </c>
      <c r="N940" s="19">
        <f t="shared" si="819"/>
        <v>0</v>
      </c>
      <c r="O940" s="19">
        <f t="shared" si="819"/>
        <v>0</v>
      </c>
      <c r="P940" s="5" t="s">
        <v>159</v>
      </c>
      <c r="Q940" s="5" t="s">
        <v>163</v>
      </c>
      <c r="R940" s="33">
        <f t="shared" si="781"/>
        <v>0</v>
      </c>
      <c r="S940" s="36">
        <f t="shared" si="783"/>
        <v>0</v>
      </c>
    </row>
    <row r="941" spans="1:19" ht="19.5" thickTop="1" thickBot="1" x14ac:dyDescent="0.3">
      <c r="A941" s="3" t="str">
        <f t="shared" si="782"/>
        <v>a</v>
      </c>
      <c r="B941" s="1" t="s">
        <v>1</v>
      </c>
      <c r="C941" s="7" t="s">
        <v>2</v>
      </c>
      <c r="D941" s="15">
        <f>D942+D943+D944+D945+D946+D947+D948</f>
        <v>10500000</v>
      </c>
      <c r="E941" s="15">
        <f>E942+E943+E944+E945+E946+E947+E948</f>
        <v>0</v>
      </c>
      <c r="F941" s="20">
        <f t="shared" si="780"/>
        <v>10500000</v>
      </c>
      <c r="G941" s="20">
        <f t="shared" ref="G941:J941" si="820">G942+G943+G944+G945+G946+G947+G948</f>
        <v>2550000</v>
      </c>
      <c r="H941" s="20">
        <f t="shared" si="820"/>
        <v>2600000</v>
      </c>
      <c r="I941" s="20">
        <f t="shared" si="820"/>
        <v>2750000</v>
      </c>
      <c r="J941" s="20">
        <f t="shared" si="820"/>
        <v>2600000</v>
      </c>
      <c r="K941" s="20">
        <f t="shared" si="812"/>
        <v>0</v>
      </c>
      <c r="L941" s="20">
        <f t="shared" ref="L941:O941" si="821">L942+L943+L944+L945+L946+L947+L948</f>
        <v>0</v>
      </c>
      <c r="M941" s="20">
        <f t="shared" si="821"/>
        <v>0</v>
      </c>
      <c r="N941" s="20">
        <f t="shared" si="821"/>
        <v>0</v>
      </c>
      <c r="O941" s="20">
        <f t="shared" si="821"/>
        <v>0</v>
      </c>
      <c r="P941" s="5" t="s">
        <v>159</v>
      </c>
      <c r="Q941" s="5" t="s">
        <v>163</v>
      </c>
      <c r="R941" s="33">
        <f t="shared" si="781"/>
        <v>0</v>
      </c>
      <c r="S941" s="36">
        <f t="shared" si="783"/>
        <v>0</v>
      </c>
    </row>
    <row r="942" spans="1:19" ht="19.5" hidden="1" thickTop="1" thickBot="1" x14ac:dyDescent="0.3">
      <c r="A942" s="3" t="str">
        <f t="shared" si="782"/>
        <v>b</v>
      </c>
      <c r="B942" s="1" t="s">
        <v>1</v>
      </c>
      <c r="C942" s="7" t="s">
        <v>3</v>
      </c>
      <c r="D942" s="16">
        <v>0</v>
      </c>
      <c r="E942" s="16">
        <v>0</v>
      </c>
      <c r="F942" s="22">
        <f t="shared" si="780"/>
        <v>0</v>
      </c>
      <c r="G942" s="22"/>
      <c r="H942" s="22"/>
      <c r="I942" s="21"/>
      <c r="J942" s="22"/>
      <c r="K942" s="22">
        <f t="shared" si="812"/>
        <v>0</v>
      </c>
      <c r="L942" s="22"/>
      <c r="M942" s="22"/>
      <c r="N942" s="21"/>
      <c r="O942" s="22"/>
      <c r="Q942" s="5" t="s">
        <v>163</v>
      </c>
      <c r="R942" s="33">
        <f t="shared" si="781"/>
        <v>0</v>
      </c>
      <c r="S942" s="36">
        <f t="shared" si="783"/>
        <v>0</v>
      </c>
    </row>
    <row r="943" spans="1:19" ht="19.5" hidden="1" thickTop="1" thickBot="1" x14ac:dyDescent="0.3">
      <c r="A943" s="3" t="str">
        <f t="shared" si="782"/>
        <v>b</v>
      </c>
      <c r="B943" s="1" t="s">
        <v>1</v>
      </c>
      <c r="C943" s="7" t="s">
        <v>4</v>
      </c>
      <c r="D943" s="16">
        <v>0</v>
      </c>
      <c r="E943" s="16">
        <v>0</v>
      </c>
      <c r="F943" s="22">
        <f t="shared" si="780"/>
        <v>0</v>
      </c>
      <c r="G943" s="22"/>
      <c r="H943" s="22"/>
      <c r="I943" s="21"/>
      <c r="J943" s="22"/>
      <c r="K943" s="22">
        <f t="shared" si="812"/>
        <v>0</v>
      </c>
      <c r="L943" s="22"/>
      <c r="M943" s="22"/>
      <c r="N943" s="21"/>
      <c r="O943" s="22"/>
      <c r="Q943" s="5" t="s">
        <v>163</v>
      </c>
      <c r="R943" s="33">
        <f t="shared" si="781"/>
        <v>0</v>
      </c>
      <c r="S943" s="36">
        <f t="shared" si="783"/>
        <v>0</v>
      </c>
    </row>
    <row r="944" spans="1:19" ht="19.5" hidden="1" thickTop="1" thickBot="1" x14ac:dyDescent="0.3">
      <c r="A944" s="3" t="str">
        <f t="shared" si="782"/>
        <v>b</v>
      </c>
      <c r="B944" s="1" t="s">
        <v>1</v>
      </c>
      <c r="C944" s="7" t="s">
        <v>5</v>
      </c>
      <c r="D944" s="16">
        <v>0</v>
      </c>
      <c r="E944" s="16">
        <v>0</v>
      </c>
      <c r="F944" s="22">
        <f t="shared" si="780"/>
        <v>0</v>
      </c>
      <c r="G944" s="22"/>
      <c r="H944" s="22"/>
      <c r="I944" s="21"/>
      <c r="J944" s="22"/>
      <c r="K944" s="22">
        <f t="shared" si="812"/>
        <v>0</v>
      </c>
      <c r="L944" s="22"/>
      <c r="M944" s="22"/>
      <c r="N944" s="21"/>
      <c r="O944" s="22"/>
      <c r="Q944" s="5" t="s">
        <v>163</v>
      </c>
      <c r="R944" s="33">
        <f t="shared" si="781"/>
        <v>0</v>
      </c>
      <c r="S944" s="36">
        <f t="shared" si="783"/>
        <v>0</v>
      </c>
    </row>
    <row r="945" spans="1:19" ht="19.5" hidden="1" thickTop="1" thickBot="1" x14ac:dyDescent="0.3">
      <c r="A945" s="3" t="str">
        <f t="shared" si="782"/>
        <v>b</v>
      </c>
      <c r="B945" s="1" t="s">
        <v>1</v>
      </c>
      <c r="C945" s="7" t="s">
        <v>6</v>
      </c>
      <c r="D945" s="16">
        <v>0</v>
      </c>
      <c r="E945" s="16">
        <v>0</v>
      </c>
      <c r="F945" s="22">
        <f t="shared" si="780"/>
        <v>0</v>
      </c>
      <c r="G945" s="22"/>
      <c r="H945" s="22"/>
      <c r="I945" s="21"/>
      <c r="J945" s="22"/>
      <c r="K945" s="22">
        <f t="shared" si="812"/>
        <v>0</v>
      </c>
      <c r="L945" s="22"/>
      <c r="M945" s="22"/>
      <c r="N945" s="21"/>
      <c r="O945" s="22"/>
      <c r="Q945" s="5" t="s">
        <v>163</v>
      </c>
      <c r="R945" s="33">
        <f t="shared" si="781"/>
        <v>0</v>
      </c>
      <c r="S945" s="36">
        <f t="shared" si="783"/>
        <v>0</v>
      </c>
    </row>
    <row r="946" spans="1:19" ht="19.5" hidden="1" thickTop="1" thickBot="1" x14ac:dyDescent="0.3">
      <c r="A946" s="3" t="str">
        <f t="shared" si="782"/>
        <v>b</v>
      </c>
      <c r="B946" s="1" t="s">
        <v>1</v>
      </c>
      <c r="C946" s="7" t="s">
        <v>7</v>
      </c>
      <c r="D946" s="16">
        <v>0</v>
      </c>
      <c r="E946" s="16">
        <v>0</v>
      </c>
      <c r="F946" s="22">
        <f t="shared" si="780"/>
        <v>0</v>
      </c>
      <c r="G946" s="22"/>
      <c r="H946" s="22"/>
      <c r="I946" s="21"/>
      <c r="J946" s="22"/>
      <c r="K946" s="22">
        <f t="shared" si="812"/>
        <v>0</v>
      </c>
      <c r="L946" s="22"/>
      <c r="M946" s="22"/>
      <c r="N946" s="21"/>
      <c r="O946" s="22"/>
      <c r="Q946" s="5" t="s">
        <v>163</v>
      </c>
      <c r="R946" s="33">
        <f t="shared" si="781"/>
        <v>0</v>
      </c>
      <c r="S946" s="36">
        <f t="shared" si="783"/>
        <v>0</v>
      </c>
    </row>
    <row r="947" spans="1:19" ht="19.5" thickTop="1" thickBot="1" x14ac:dyDescent="0.3">
      <c r="A947" s="3" t="str">
        <f t="shared" si="782"/>
        <v>a</v>
      </c>
      <c r="B947" s="1" t="s">
        <v>1</v>
      </c>
      <c r="C947" s="7" t="s">
        <v>8</v>
      </c>
      <c r="D947" s="16">
        <v>10500000</v>
      </c>
      <c r="E947" s="16">
        <v>0</v>
      </c>
      <c r="F947" s="22">
        <f t="shared" si="780"/>
        <v>10500000</v>
      </c>
      <c r="G947" s="22">
        <v>2550000</v>
      </c>
      <c r="H947" s="22">
        <v>2600000</v>
      </c>
      <c r="I947" s="21">
        <v>2750000</v>
      </c>
      <c r="J947" s="22">
        <v>2600000</v>
      </c>
      <c r="K947" s="22">
        <f t="shared" si="812"/>
        <v>0</v>
      </c>
      <c r="L947" s="22"/>
      <c r="M947" s="22"/>
      <c r="N947" s="21"/>
      <c r="O947" s="22"/>
      <c r="Q947" s="5" t="s">
        <v>163</v>
      </c>
      <c r="R947" s="33">
        <f t="shared" si="781"/>
        <v>0</v>
      </c>
      <c r="S947" s="36">
        <f t="shared" si="783"/>
        <v>0</v>
      </c>
    </row>
    <row r="948" spans="1:19" ht="19.5" hidden="1" thickTop="1" thickBot="1" x14ac:dyDescent="0.3">
      <c r="A948" s="3" t="str">
        <f t="shared" si="782"/>
        <v>b</v>
      </c>
      <c r="B948" s="1" t="s">
        <v>1</v>
      </c>
      <c r="C948" s="7" t="s">
        <v>9</v>
      </c>
      <c r="D948" s="16">
        <v>0</v>
      </c>
      <c r="E948" s="16">
        <v>0</v>
      </c>
      <c r="F948" s="22">
        <f t="shared" si="780"/>
        <v>0</v>
      </c>
      <c r="G948" s="22"/>
      <c r="H948" s="22"/>
      <c r="I948" s="21"/>
      <c r="J948" s="22"/>
      <c r="K948" s="22">
        <f t="shared" si="812"/>
        <v>0</v>
      </c>
      <c r="L948" s="22"/>
      <c r="M948" s="22"/>
      <c r="N948" s="21"/>
      <c r="O948" s="22"/>
      <c r="Q948" s="5" t="s">
        <v>163</v>
      </c>
      <c r="R948" s="33">
        <f t="shared" si="781"/>
        <v>0</v>
      </c>
      <c r="S948" s="36">
        <f t="shared" si="783"/>
        <v>0</v>
      </c>
    </row>
    <row r="949" spans="1:19" ht="19.5" hidden="1" thickTop="1" thickBot="1" x14ac:dyDescent="0.3">
      <c r="A949" s="3" t="str">
        <f t="shared" si="782"/>
        <v>b</v>
      </c>
      <c r="B949" s="1" t="s">
        <v>1</v>
      </c>
      <c r="C949" s="7" t="s">
        <v>10</v>
      </c>
      <c r="D949" s="16">
        <v>0</v>
      </c>
      <c r="E949" s="16">
        <v>0</v>
      </c>
      <c r="F949" s="22">
        <f t="shared" si="780"/>
        <v>0</v>
      </c>
      <c r="G949" s="22"/>
      <c r="H949" s="22"/>
      <c r="I949" s="21"/>
      <c r="J949" s="22"/>
      <c r="K949" s="22">
        <f t="shared" si="812"/>
        <v>0</v>
      </c>
      <c r="L949" s="22"/>
      <c r="M949" s="22"/>
      <c r="N949" s="21"/>
      <c r="O949" s="22"/>
      <c r="Q949" s="5" t="s">
        <v>163</v>
      </c>
      <c r="R949" s="33">
        <f t="shared" si="781"/>
        <v>0</v>
      </c>
      <c r="S949" s="36">
        <f t="shared" si="783"/>
        <v>0</v>
      </c>
    </row>
    <row r="950" spans="1:19" ht="19.5" hidden="1" thickTop="1" thickBot="1" x14ac:dyDescent="0.3">
      <c r="A950" s="3" t="str">
        <f t="shared" si="782"/>
        <v>b</v>
      </c>
      <c r="B950" s="1" t="s">
        <v>1</v>
      </c>
      <c r="C950" s="7" t="s">
        <v>11</v>
      </c>
      <c r="D950" s="16">
        <v>0</v>
      </c>
      <c r="E950" s="16">
        <v>0</v>
      </c>
      <c r="F950" s="22">
        <f t="shared" si="780"/>
        <v>0</v>
      </c>
      <c r="G950" s="22"/>
      <c r="H950" s="22"/>
      <c r="I950" s="21"/>
      <c r="J950" s="22"/>
      <c r="K950" s="22">
        <f t="shared" si="812"/>
        <v>0</v>
      </c>
      <c r="L950" s="22"/>
      <c r="M950" s="22"/>
      <c r="N950" s="21"/>
      <c r="O950" s="22"/>
      <c r="Q950" s="5" t="s">
        <v>163</v>
      </c>
      <c r="R950" s="33">
        <f t="shared" si="781"/>
        <v>0</v>
      </c>
      <c r="S950" s="36">
        <f t="shared" si="783"/>
        <v>0</v>
      </c>
    </row>
    <row r="951" spans="1:19" ht="19.5" hidden="1" thickTop="1" thickBot="1" x14ac:dyDescent="0.3">
      <c r="A951" s="3" t="str">
        <f t="shared" si="782"/>
        <v>b</v>
      </c>
      <c r="B951" s="1" t="s">
        <v>1</v>
      </c>
      <c r="C951" s="7" t="s">
        <v>12</v>
      </c>
      <c r="D951" s="16">
        <v>0</v>
      </c>
      <c r="E951" s="16">
        <v>0</v>
      </c>
      <c r="F951" s="22">
        <f t="shared" si="780"/>
        <v>0</v>
      </c>
      <c r="G951" s="22"/>
      <c r="H951" s="22"/>
      <c r="I951" s="21"/>
      <c r="J951" s="22"/>
      <c r="K951" s="22">
        <f t="shared" si="812"/>
        <v>0</v>
      </c>
      <c r="L951" s="22"/>
      <c r="M951" s="22"/>
      <c r="N951" s="21"/>
      <c r="O951" s="22"/>
      <c r="Q951" s="5" t="s">
        <v>163</v>
      </c>
      <c r="R951" s="33">
        <f t="shared" si="781"/>
        <v>0</v>
      </c>
      <c r="S951" s="36">
        <f t="shared" si="783"/>
        <v>0</v>
      </c>
    </row>
    <row r="952" spans="1:19" ht="37.5" thickTop="1" thickBot="1" x14ac:dyDescent="0.3">
      <c r="A952" s="3" t="str">
        <f t="shared" si="782"/>
        <v>a</v>
      </c>
      <c r="B952" s="8" t="s">
        <v>139</v>
      </c>
      <c r="C952" s="9" t="s">
        <v>140</v>
      </c>
      <c r="D952" s="14">
        <f>D953+D961+D962+D963</f>
        <v>22751000</v>
      </c>
      <c r="E952" s="14">
        <f>E953+E961+E962+E963</f>
        <v>0</v>
      </c>
      <c r="F952" s="19">
        <f t="shared" si="780"/>
        <v>22751000</v>
      </c>
      <c r="G952" s="19">
        <f t="shared" ref="G952:J952" si="822">G953+G961+G962+G963</f>
        <v>5687700</v>
      </c>
      <c r="H952" s="19">
        <f t="shared" si="822"/>
        <v>5687700</v>
      </c>
      <c r="I952" s="19">
        <f t="shared" si="822"/>
        <v>5687800</v>
      </c>
      <c r="J952" s="19">
        <f t="shared" si="822"/>
        <v>5687800</v>
      </c>
      <c r="K952" s="19">
        <f t="shared" si="812"/>
        <v>0</v>
      </c>
      <c r="L952" s="19">
        <f t="shared" ref="L952:O952" si="823">L953+L961+L962+L963</f>
        <v>0</v>
      </c>
      <c r="M952" s="19">
        <f t="shared" si="823"/>
        <v>0</v>
      </c>
      <c r="N952" s="19">
        <f t="shared" si="823"/>
        <v>0</v>
      </c>
      <c r="O952" s="19">
        <f t="shared" si="823"/>
        <v>0</v>
      </c>
      <c r="P952" s="5" t="s">
        <v>159</v>
      </c>
      <c r="Q952" s="5" t="s">
        <v>166</v>
      </c>
      <c r="R952" s="33">
        <f t="shared" si="781"/>
        <v>0</v>
      </c>
      <c r="S952" s="36">
        <f t="shared" si="783"/>
        <v>0</v>
      </c>
    </row>
    <row r="953" spans="1:19" ht="19.5" thickTop="1" thickBot="1" x14ac:dyDescent="0.3">
      <c r="A953" s="3" t="str">
        <f t="shared" si="782"/>
        <v>a</v>
      </c>
      <c r="B953" s="1" t="s">
        <v>1</v>
      </c>
      <c r="C953" s="7" t="s">
        <v>2</v>
      </c>
      <c r="D953" s="15">
        <f>D954+D955+D956+D957+D958+D959+D960</f>
        <v>22721000</v>
      </c>
      <c r="E953" s="15">
        <f>E954+E955+E956+E957+E958+E959+E960</f>
        <v>0</v>
      </c>
      <c r="F953" s="20">
        <f t="shared" si="780"/>
        <v>22721000</v>
      </c>
      <c r="G953" s="20">
        <f t="shared" ref="G953:J953" si="824">G954+G955+G956+G957+G958+G959+G960</f>
        <v>5680200</v>
      </c>
      <c r="H953" s="20">
        <f t="shared" si="824"/>
        <v>5680200</v>
      </c>
      <c r="I953" s="20">
        <f t="shared" si="824"/>
        <v>5680300</v>
      </c>
      <c r="J953" s="20">
        <f t="shared" si="824"/>
        <v>5680300</v>
      </c>
      <c r="K953" s="20">
        <f t="shared" si="812"/>
        <v>0</v>
      </c>
      <c r="L953" s="20">
        <f t="shared" ref="L953:O953" si="825">L954+L955+L956+L957+L958+L959+L960</f>
        <v>0</v>
      </c>
      <c r="M953" s="20">
        <f t="shared" si="825"/>
        <v>0</v>
      </c>
      <c r="N953" s="20">
        <f t="shared" si="825"/>
        <v>0</v>
      </c>
      <c r="O953" s="20">
        <f t="shared" si="825"/>
        <v>0</v>
      </c>
      <c r="P953" s="5" t="s">
        <v>159</v>
      </c>
      <c r="Q953" s="5" t="s">
        <v>166</v>
      </c>
      <c r="R953" s="33">
        <f t="shared" si="781"/>
        <v>0</v>
      </c>
      <c r="S953" s="36">
        <f t="shared" si="783"/>
        <v>0</v>
      </c>
    </row>
    <row r="954" spans="1:19" ht="19.5" hidden="1" thickTop="1" thickBot="1" x14ac:dyDescent="0.3">
      <c r="A954" s="3" t="str">
        <f t="shared" si="782"/>
        <v>b</v>
      </c>
      <c r="B954" s="1" t="s">
        <v>1</v>
      </c>
      <c r="C954" s="7" t="s">
        <v>3</v>
      </c>
      <c r="D954" s="16">
        <v>0</v>
      </c>
      <c r="E954" s="16">
        <v>0</v>
      </c>
      <c r="F954" s="22">
        <f t="shared" si="780"/>
        <v>0</v>
      </c>
      <c r="G954" s="22"/>
      <c r="H954" s="22"/>
      <c r="I954" s="21"/>
      <c r="J954" s="22"/>
      <c r="K954" s="22">
        <f t="shared" si="812"/>
        <v>0</v>
      </c>
      <c r="L954" s="22"/>
      <c r="M954" s="22"/>
      <c r="N954" s="21"/>
      <c r="O954" s="22"/>
      <c r="Q954" s="5" t="s">
        <v>166</v>
      </c>
      <c r="R954" s="33">
        <f t="shared" si="781"/>
        <v>0</v>
      </c>
      <c r="S954" s="36">
        <f t="shared" si="783"/>
        <v>0</v>
      </c>
    </row>
    <row r="955" spans="1:19" ht="19.5" thickTop="1" thickBot="1" x14ac:dyDescent="0.3">
      <c r="A955" s="3" t="str">
        <f t="shared" si="782"/>
        <v>a</v>
      </c>
      <c r="B955" s="1" t="s">
        <v>1</v>
      </c>
      <c r="C955" s="7" t="s">
        <v>4</v>
      </c>
      <c r="D955" s="16">
        <v>20758000</v>
      </c>
      <c r="E955" s="16">
        <v>0</v>
      </c>
      <c r="F955" s="22">
        <f t="shared" si="780"/>
        <v>20758000</v>
      </c>
      <c r="G955" s="22">
        <v>5189500</v>
      </c>
      <c r="H955" s="22">
        <v>5189500</v>
      </c>
      <c r="I955" s="21">
        <v>5189500</v>
      </c>
      <c r="J955" s="22">
        <v>5189500</v>
      </c>
      <c r="K955" s="22">
        <f t="shared" si="812"/>
        <v>0</v>
      </c>
      <c r="L955" s="22"/>
      <c r="M955" s="22"/>
      <c r="N955" s="21"/>
      <c r="O955" s="22"/>
      <c r="Q955" s="5" t="s">
        <v>166</v>
      </c>
      <c r="R955" s="33">
        <f t="shared" si="781"/>
        <v>0</v>
      </c>
      <c r="S955" s="36">
        <f t="shared" si="783"/>
        <v>0</v>
      </c>
    </row>
    <row r="956" spans="1:19" ht="19.5" hidden="1" thickTop="1" thickBot="1" x14ac:dyDescent="0.3">
      <c r="A956" s="3" t="str">
        <f t="shared" si="782"/>
        <v>b</v>
      </c>
      <c r="B956" s="1" t="s">
        <v>1</v>
      </c>
      <c r="C956" s="7" t="s">
        <v>5</v>
      </c>
      <c r="D956" s="16">
        <v>0</v>
      </c>
      <c r="E956" s="16">
        <v>0</v>
      </c>
      <c r="F956" s="22">
        <f t="shared" si="780"/>
        <v>0</v>
      </c>
      <c r="G956" s="22"/>
      <c r="H956" s="22"/>
      <c r="I956" s="21"/>
      <c r="J956" s="22"/>
      <c r="K956" s="22">
        <f t="shared" si="812"/>
        <v>0</v>
      </c>
      <c r="L956" s="22"/>
      <c r="M956" s="22"/>
      <c r="N956" s="21"/>
      <c r="O956" s="22"/>
      <c r="Q956" s="5" t="s">
        <v>166</v>
      </c>
      <c r="R956" s="33">
        <f t="shared" si="781"/>
        <v>0</v>
      </c>
      <c r="S956" s="36">
        <f t="shared" si="783"/>
        <v>0</v>
      </c>
    </row>
    <row r="957" spans="1:19" ht="19.5" hidden="1" thickTop="1" thickBot="1" x14ac:dyDescent="0.3">
      <c r="A957" s="3" t="str">
        <f t="shared" si="782"/>
        <v>b</v>
      </c>
      <c r="B957" s="1" t="s">
        <v>1</v>
      </c>
      <c r="C957" s="7" t="s">
        <v>6</v>
      </c>
      <c r="D957" s="16">
        <v>0</v>
      </c>
      <c r="E957" s="16">
        <v>0</v>
      </c>
      <c r="F957" s="22">
        <f t="shared" si="780"/>
        <v>0</v>
      </c>
      <c r="G957" s="22"/>
      <c r="H957" s="22"/>
      <c r="I957" s="21"/>
      <c r="J957" s="22"/>
      <c r="K957" s="22">
        <f t="shared" si="812"/>
        <v>0</v>
      </c>
      <c r="L957" s="22"/>
      <c r="M957" s="22"/>
      <c r="N957" s="21"/>
      <c r="O957" s="22"/>
      <c r="Q957" s="5" t="s">
        <v>166</v>
      </c>
      <c r="R957" s="33">
        <f t="shared" si="781"/>
        <v>0</v>
      </c>
      <c r="S957" s="36">
        <f t="shared" si="783"/>
        <v>0</v>
      </c>
    </row>
    <row r="958" spans="1:19" ht="19.5" hidden="1" thickTop="1" thickBot="1" x14ac:dyDescent="0.3">
      <c r="A958" s="3" t="str">
        <f t="shared" si="782"/>
        <v>b</v>
      </c>
      <c r="B958" s="1" t="s">
        <v>1</v>
      </c>
      <c r="C958" s="7" t="s">
        <v>7</v>
      </c>
      <c r="D958" s="16">
        <v>0</v>
      </c>
      <c r="E958" s="16">
        <v>0</v>
      </c>
      <c r="F958" s="22">
        <f t="shared" si="780"/>
        <v>0</v>
      </c>
      <c r="G958" s="22"/>
      <c r="H958" s="22"/>
      <c r="I958" s="21"/>
      <c r="J958" s="22"/>
      <c r="K958" s="22">
        <f t="shared" si="812"/>
        <v>0</v>
      </c>
      <c r="L958" s="22"/>
      <c r="M958" s="22"/>
      <c r="N958" s="21"/>
      <c r="O958" s="22"/>
      <c r="Q958" s="5" t="s">
        <v>166</v>
      </c>
      <c r="R958" s="33">
        <f t="shared" si="781"/>
        <v>0</v>
      </c>
      <c r="S958" s="36">
        <f t="shared" si="783"/>
        <v>0</v>
      </c>
    </row>
    <row r="959" spans="1:19" ht="19.5" thickTop="1" thickBot="1" x14ac:dyDescent="0.3">
      <c r="A959" s="3" t="str">
        <f t="shared" si="782"/>
        <v>a</v>
      </c>
      <c r="B959" s="1" t="s">
        <v>1</v>
      </c>
      <c r="C959" s="7" t="s">
        <v>8</v>
      </c>
      <c r="D959" s="16">
        <v>1303000</v>
      </c>
      <c r="E959" s="16">
        <v>0</v>
      </c>
      <c r="F959" s="22">
        <f t="shared" si="780"/>
        <v>1303000</v>
      </c>
      <c r="G959" s="43">
        <v>325700</v>
      </c>
      <c r="H959" s="43">
        <v>325700</v>
      </c>
      <c r="I959" s="45">
        <v>325800</v>
      </c>
      <c r="J959" s="43">
        <v>325800</v>
      </c>
      <c r="K959" s="22">
        <f t="shared" si="812"/>
        <v>0</v>
      </c>
      <c r="L959" s="22"/>
      <c r="M959" s="22"/>
      <c r="N959" s="21"/>
      <c r="O959" s="22"/>
      <c r="Q959" s="5" t="s">
        <v>166</v>
      </c>
      <c r="R959" s="33">
        <f t="shared" si="781"/>
        <v>0</v>
      </c>
      <c r="S959" s="36">
        <f t="shared" si="783"/>
        <v>0</v>
      </c>
    </row>
    <row r="960" spans="1:19" ht="19.5" thickTop="1" thickBot="1" x14ac:dyDescent="0.3">
      <c r="A960" s="3" t="str">
        <f t="shared" si="782"/>
        <v>a</v>
      </c>
      <c r="B960" s="1" t="s">
        <v>1</v>
      </c>
      <c r="C960" s="7" t="s">
        <v>9</v>
      </c>
      <c r="D960" s="16">
        <v>660000</v>
      </c>
      <c r="E960" s="16">
        <v>0</v>
      </c>
      <c r="F960" s="22">
        <f t="shared" ref="F960:F1023" si="826">G960+H960+I960+J960</f>
        <v>660000</v>
      </c>
      <c r="G960" s="22">
        <v>165000</v>
      </c>
      <c r="H960" s="22">
        <v>165000</v>
      </c>
      <c r="I960" s="21">
        <v>165000</v>
      </c>
      <c r="J960" s="22">
        <v>165000</v>
      </c>
      <c r="K960" s="22">
        <f t="shared" si="812"/>
        <v>0</v>
      </c>
      <c r="L960" s="22"/>
      <c r="M960" s="22"/>
      <c r="N960" s="21"/>
      <c r="O960" s="22"/>
      <c r="Q960" s="5" t="s">
        <v>166</v>
      </c>
      <c r="R960" s="33">
        <f t="shared" ref="R960:R1023" si="827">D960-F960</f>
        <v>0</v>
      </c>
      <c r="S960" s="36">
        <f t="shared" si="783"/>
        <v>0</v>
      </c>
    </row>
    <row r="961" spans="1:19" ht="19.5" thickTop="1" thickBot="1" x14ac:dyDescent="0.3">
      <c r="A961" s="3" t="str">
        <f t="shared" si="782"/>
        <v>a</v>
      </c>
      <c r="B961" s="1" t="s">
        <v>1</v>
      </c>
      <c r="C961" s="7" t="s">
        <v>10</v>
      </c>
      <c r="D961" s="16">
        <v>30000</v>
      </c>
      <c r="E961" s="16">
        <v>0</v>
      </c>
      <c r="F961" s="22">
        <f t="shared" si="826"/>
        <v>30000</v>
      </c>
      <c r="G961" s="22">
        <v>7500</v>
      </c>
      <c r="H961" s="22">
        <v>7500</v>
      </c>
      <c r="I961" s="21">
        <v>7500</v>
      </c>
      <c r="J961" s="22">
        <v>7500</v>
      </c>
      <c r="K961" s="22">
        <f t="shared" si="812"/>
        <v>0</v>
      </c>
      <c r="L961" s="22"/>
      <c r="M961" s="22"/>
      <c r="N961" s="21"/>
      <c r="O961" s="22"/>
      <c r="Q961" s="5" t="s">
        <v>166</v>
      </c>
      <c r="R961" s="33">
        <f t="shared" si="827"/>
        <v>0</v>
      </c>
      <c r="S961" s="36">
        <f t="shared" si="783"/>
        <v>0</v>
      </c>
    </row>
    <row r="962" spans="1:19" ht="19.5" hidden="1" thickTop="1" thickBot="1" x14ac:dyDescent="0.3">
      <c r="A962" s="3" t="str">
        <f t="shared" si="782"/>
        <v>b</v>
      </c>
      <c r="B962" s="1" t="s">
        <v>1</v>
      </c>
      <c r="C962" s="7" t="s">
        <v>11</v>
      </c>
      <c r="D962" s="16">
        <v>0</v>
      </c>
      <c r="E962" s="16">
        <v>0</v>
      </c>
      <c r="F962" s="22">
        <f t="shared" si="826"/>
        <v>0</v>
      </c>
      <c r="G962" s="22"/>
      <c r="H962" s="22"/>
      <c r="I962" s="21"/>
      <c r="J962" s="22"/>
      <c r="K962" s="22">
        <f t="shared" si="812"/>
        <v>0</v>
      </c>
      <c r="L962" s="22"/>
      <c r="M962" s="22"/>
      <c r="N962" s="21"/>
      <c r="O962" s="22"/>
      <c r="Q962" s="5" t="s">
        <v>166</v>
      </c>
      <c r="R962" s="33">
        <f t="shared" si="827"/>
        <v>0</v>
      </c>
      <c r="S962" s="36">
        <f t="shared" si="783"/>
        <v>0</v>
      </c>
    </row>
    <row r="963" spans="1:19" ht="19.5" hidden="1" thickTop="1" thickBot="1" x14ac:dyDescent="0.3">
      <c r="A963" s="3" t="str">
        <f t="shared" si="782"/>
        <v>b</v>
      </c>
      <c r="B963" s="1" t="s">
        <v>1</v>
      </c>
      <c r="C963" s="7" t="s">
        <v>12</v>
      </c>
      <c r="D963" s="16">
        <v>0</v>
      </c>
      <c r="E963" s="16">
        <v>0</v>
      </c>
      <c r="F963" s="22">
        <f t="shared" si="826"/>
        <v>0</v>
      </c>
      <c r="G963" s="22"/>
      <c r="H963" s="22"/>
      <c r="I963" s="21"/>
      <c r="J963" s="22"/>
      <c r="K963" s="22">
        <f t="shared" si="812"/>
        <v>0</v>
      </c>
      <c r="L963" s="22"/>
      <c r="M963" s="22"/>
      <c r="N963" s="21"/>
      <c r="O963" s="22"/>
      <c r="Q963" s="5" t="s">
        <v>166</v>
      </c>
      <c r="R963" s="33">
        <f t="shared" si="827"/>
        <v>0</v>
      </c>
      <c r="S963" s="36">
        <f t="shared" si="783"/>
        <v>0</v>
      </c>
    </row>
    <row r="964" spans="1:19" ht="19.5" thickTop="1" thickBot="1" x14ac:dyDescent="0.3">
      <c r="A964" s="3" t="str">
        <f t="shared" si="782"/>
        <v>a</v>
      </c>
      <c r="B964" s="8" t="s">
        <v>141</v>
      </c>
      <c r="C964" s="9" t="s">
        <v>142</v>
      </c>
      <c r="D964" s="14">
        <f>D965+D973+D974+D975</f>
        <v>26000000</v>
      </c>
      <c r="E964" s="14">
        <f>E965+E973+E974+E975</f>
        <v>0</v>
      </c>
      <c r="F964" s="19">
        <f t="shared" si="826"/>
        <v>26000000</v>
      </c>
      <c r="G964" s="19">
        <f t="shared" ref="G964:J964" si="828">G965+G973+G974+G975</f>
        <v>6507500</v>
      </c>
      <c r="H964" s="19">
        <f t="shared" si="828"/>
        <v>6497500</v>
      </c>
      <c r="I964" s="19">
        <f t="shared" si="828"/>
        <v>6497500</v>
      </c>
      <c r="J964" s="19">
        <f t="shared" si="828"/>
        <v>6497500</v>
      </c>
      <c r="K964" s="19">
        <f t="shared" si="812"/>
        <v>0</v>
      </c>
      <c r="L964" s="19">
        <f t="shared" ref="L964:O964" si="829">L965+L973+L974+L975</f>
        <v>0</v>
      </c>
      <c r="M964" s="19">
        <f t="shared" si="829"/>
        <v>0</v>
      </c>
      <c r="N964" s="19">
        <f t="shared" si="829"/>
        <v>0</v>
      </c>
      <c r="O964" s="19">
        <f t="shared" si="829"/>
        <v>0</v>
      </c>
      <c r="P964" s="5" t="s">
        <v>159</v>
      </c>
      <c r="Q964" s="5" t="s">
        <v>163</v>
      </c>
      <c r="R964" s="33">
        <f t="shared" si="827"/>
        <v>0</v>
      </c>
      <c r="S964" s="36">
        <f t="shared" si="783"/>
        <v>0</v>
      </c>
    </row>
    <row r="965" spans="1:19" ht="19.5" thickTop="1" thickBot="1" x14ac:dyDescent="0.3">
      <c r="A965" s="3" t="str">
        <f t="shared" ref="A965:A1028" si="830">IF((D965+F965+G965+H965+J965+I965)&gt;0,"a","b")</f>
        <v>a</v>
      </c>
      <c r="B965" s="1" t="s">
        <v>1</v>
      </c>
      <c r="C965" s="7" t="s">
        <v>2</v>
      </c>
      <c r="D965" s="15">
        <f>D966+D967+D968+D969+D970+D971+D972</f>
        <v>26000000</v>
      </c>
      <c r="E965" s="15">
        <f>E966+E967+E968+E969+E970+E971+E972</f>
        <v>0</v>
      </c>
      <c r="F965" s="20">
        <f t="shared" si="826"/>
        <v>26000000</v>
      </c>
      <c r="G965" s="20">
        <f t="shared" ref="G965:J965" si="831">G966+G967+G968+G969+G970+G971+G972</f>
        <v>6507500</v>
      </c>
      <c r="H965" s="20">
        <f t="shared" si="831"/>
        <v>6497500</v>
      </c>
      <c r="I965" s="20">
        <f t="shared" si="831"/>
        <v>6497500</v>
      </c>
      <c r="J965" s="20">
        <f t="shared" si="831"/>
        <v>6497500</v>
      </c>
      <c r="K965" s="20">
        <f t="shared" si="812"/>
        <v>0</v>
      </c>
      <c r="L965" s="20">
        <f t="shared" ref="L965:O965" si="832">L966+L967+L968+L969+L970+L971+L972</f>
        <v>0</v>
      </c>
      <c r="M965" s="20">
        <f t="shared" si="832"/>
        <v>0</v>
      </c>
      <c r="N965" s="20">
        <f t="shared" si="832"/>
        <v>0</v>
      </c>
      <c r="O965" s="20">
        <f t="shared" si="832"/>
        <v>0</v>
      </c>
      <c r="P965" s="5" t="s">
        <v>159</v>
      </c>
      <c r="Q965" s="5" t="s">
        <v>163</v>
      </c>
      <c r="R965" s="33">
        <f t="shared" si="827"/>
        <v>0</v>
      </c>
      <c r="S965" s="36">
        <f t="shared" ref="S965:S1028" si="833">E965-K965</f>
        <v>0</v>
      </c>
    </row>
    <row r="966" spans="1:19" ht="19.5" hidden="1" thickTop="1" thickBot="1" x14ac:dyDescent="0.3">
      <c r="A966" s="3" t="str">
        <f t="shared" si="830"/>
        <v>b</v>
      </c>
      <c r="B966" s="1" t="s">
        <v>1</v>
      </c>
      <c r="C966" s="7" t="s">
        <v>3</v>
      </c>
      <c r="D966" s="16">
        <v>0</v>
      </c>
      <c r="E966" s="16">
        <v>0</v>
      </c>
      <c r="F966" s="22">
        <f t="shared" si="826"/>
        <v>0</v>
      </c>
      <c r="G966" s="22"/>
      <c r="H966" s="22"/>
      <c r="I966" s="21"/>
      <c r="J966" s="22"/>
      <c r="K966" s="22">
        <f t="shared" si="812"/>
        <v>0</v>
      </c>
      <c r="L966" s="22"/>
      <c r="M966" s="22"/>
      <c r="N966" s="21"/>
      <c r="O966" s="22"/>
      <c r="Q966" s="5" t="s">
        <v>163</v>
      </c>
      <c r="R966" s="33">
        <f t="shared" si="827"/>
        <v>0</v>
      </c>
      <c r="S966" s="36">
        <f t="shared" si="833"/>
        <v>0</v>
      </c>
    </row>
    <row r="967" spans="1:19" ht="19.5" thickTop="1" thickBot="1" x14ac:dyDescent="0.3">
      <c r="A967" s="3" t="str">
        <f t="shared" si="830"/>
        <v>a</v>
      </c>
      <c r="B967" s="1" t="s">
        <v>1</v>
      </c>
      <c r="C967" s="7" t="s">
        <v>4</v>
      </c>
      <c r="D967" s="16">
        <v>10000</v>
      </c>
      <c r="E967" s="16">
        <v>0</v>
      </c>
      <c r="F967" s="22">
        <f t="shared" si="826"/>
        <v>10000</v>
      </c>
      <c r="G967" s="22">
        <v>10000</v>
      </c>
      <c r="H967" s="22"/>
      <c r="I967" s="21"/>
      <c r="J967" s="22"/>
      <c r="K967" s="22">
        <f t="shared" si="812"/>
        <v>0</v>
      </c>
      <c r="L967" s="22"/>
      <c r="M967" s="22"/>
      <c r="N967" s="21"/>
      <c r="O967" s="22"/>
      <c r="Q967" s="5" t="s">
        <v>163</v>
      </c>
      <c r="R967" s="33">
        <f t="shared" si="827"/>
        <v>0</v>
      </c>
      <c r="S967" s="36">
        <f t="shared" si="833"/>
        <v>0</v>
      </c>
    </row>
    <row r="968" spans="1:19" ht="19.5" hidden="1" thickTop="1" thickBot="1" x14ac:dyDescent="0.3">
      <c r="A968" s="3" t="str">
        <f t="shared" si="830"/>
        <v>b</v>
      </c>
      <c r="B968" s="1" t="s">
        <v>1</v>
      </c>
      <c r="C968" s="7" t="s">
        <v>5</v>
      </c>
      <c r="D968" s="16">
        <v>0</v>
      </c>
      <c r="E968" s="16">
        <v>0</v>
      </c>
      <c r="F968" s="22">
        <f t="shared" si="826"/>
        <v>0</v>
      </c>
      <c r="G968" s="22"/>
      <c r="H968" s="22"/>
      <c r="I968" s="21"/>
      <c r="J968" s="22"/>
      <c r="K968" s="22">
        <f t="shared" si="812"/>
        <v>0</v>
      </c>
      <c r="L968" s="22"/>
      <c r="M968" s="22"/>
      <c r="N968" s="21"/>
      <c r="O968" s="22"/>
      <c r="Q968" s="5" t="s">
        <v>163</v>
      </c>
      <c r="R968" s="33">
        <f t="shared" si="827"/>
        <v>0</v>
      </c>
      <c r="S968" s="36">
        <f t="shared" si="833"/>
        <v>0</v>
      </c>
    </row>
    <row r="969" spans="1:19" ht="19.5" hidden="1" thickTop="1" thickBot="1" x14ac:dyDescent="0.3">
      <c r="A969" s="3" t="str">
        <f t="shared" si="830"/>
        <v>b</v>
      </c>
      <c r="B969" s="1" t="s">
        <v>1</v>
      </c>
      <c r="C969" s="7" t="s">
        <v>6</v>
      </c>
      <c r="D969" s="16">
        <v>0</v>
      </c>
      <c r="E969" s="16">
        <v>0</v>
      </c>
      <c r="F969" s="22">
        <f t="shared" si="826"/>
        <v>0</v>
      </c>
      <c r="G969" s="22"/>
      <c r="H969" s="22"/>
      <c r="I969" s="21"/>
      <c r="J969" s="22"/>
      <c r="K969" s="22">
        <f t="shared" si="812"/>
        <v>0</v>
      </c>
      <c r="L969" s="22"/>
      <c r="M969" s="22"/>
      <c r="N969" s="21"/>
      <c r="O969" s="22"/>
      <c r="Q969" s="5" t="s">
        <v>163</v>
      </c>
      <c r="R969" s="33">
        <f t="shared" si="827"/>
        <v>0</v>
      </c>
      <c r="S969" s="36">
        <f t="shared" si="833"/>
        <v>0</v>
      </c>
    </row>
    <row r="970" spans="1:19" ht="19.5" hidden="1" thickTop="1" thickBot="1" x14ac:dyDescent="0.3">
      <c r="A970" s="3" t="str">
        <f t="shared" si="830"/>
        <v>b</v>
      </c>
      <c r="B970" s="1" t="s">
        <v>1</v>
      </c>
      <c r="C970" s="7" t="s">
        <v>7</v>
      </c>
      <c r="D970" s="16">
        <v>0</v>
      </c>
      <c r="E970" s="16">
        <v>0</v>
      </c>
      <c r="F970" s="22">
        <f t="shared" si="826"/>
        <v>0</v>
      </c>
      <c r="G970" s="22"/>
      <c r="H970" s="22"/>
      <c r="I970" s="21"/>
      <c r="J970" s="22"/>
      <c r="K970" s="22">
        <f t="shared" si="812"/>
        <v>0</v>
      </c>
      <c r="L970" s="22"/>
      <c r="M970" s="22"/>
      <c r="N970" s="21"/>
      <c r="O970" s="22"/>
      <c r="Q970" s="5" t="s">
        <v>163</v>
      </c>
      <c r="R970" s="33">
        <f t="shared" si="827"/>
        <v>0</v>
      </c>
      <c r="S970" s="36">
        <f t="shared" si="833"/>
        <v>0</v>
      </c>
    </row>
    <row r="971" spans="1:19" ht="19.5" thickTop="1" thickBot="1" x14ac:dyDescent="0.3">
      <c r="A971" s="3" t="str">
        <f t="shared" si="830"/>
        <v>a</v>
      </c>
      <c r="B971" s="1" t="s">
        <v>1</v>
      </c>
      <c r="C971" s="7" t="s">
        <v>8</v>
      </c>
      <c r="D971" s="16">
        <v>25990000</v>
      </c>
      <c r="E971" s="16">
        <v>0</v>
      </c>
      <c r="F971" s="22">
        <f t="shared" si="826"/>
        <v>25990000</v>
      </c>
      <c r="G971" s="22">
        <v>6497500</v>
      </c>
      <c r="H971" s="22">
        <v>6497500</v>
      </c>
      <c r="I971" s="22">
        <v>6497500</v>
      </c>
      <c r="J971" s="22">
        <v>6497500</v>
      </c>
      <c r="K971" s="22">
        <f t="shared" si="812"/>
        <v>0</v>
      </c>
      <c r="L971" s="22"/>
      <c r="M971" s="22"/>
      <c r="N971" s="22"/>
      <c r="O971" s="22"/>
      <c r="Q971" s="5" t="s">
        <v>163</v>
      </c>
      <c r="R971" s="33">
        <f t="shared" si="827"/>
        <v>0</v>
      </c>
      <c r="S971" s="36">
        <f t="shared" si="833"/>
        <v>0</v>
      </c>
    </row>
    <row r="972" spans="1:19" ht="19.5" hidden="1" thickTop="1" thickBot="1" x14ac:dyDescent="0.3">
      <c r="A972" s="3" t="str">
        <f t="shared" si="830"/>
        <v>b</v>
      </c>
      <c r="B972" s="1" t="s">
        <v>1</v>
      </c>
      <c r="C972" s="7" t="s">
        <v>9</v>
      </c>
      <c r="D972" s="16">
        <v>0</v>
      </c>
      <c r="E972" s="16">
        <v>0</v>
      </c>
      <c r="F972" s="22">
        <f t="shared" si="826"/>
        <v>0</v>
      </c>
      <c r="G972" s="22"/>
      <c r="H972" s="22"/>
      <c r="I972" s="21"/>
      <c r="J972" s="22"/>
      <c r="K972" s="22">
        <f t="shared" si="812"/>
        <v>0</v>
      </c>
      <c r="L972" s="22"/>
      <c r="M972" s="22"/>
      <c r="N972" s="21"/>
      <c r="O972" s="22"/>
      <c r="Q972" s="5" t="s">
        <v>163</v>
      </c>
      <c r="R972" s="33">
        <f t="shared" si="827"/>
        <v>0</v>
      </c>
      <c r="S972" s="36">
        <f t="shared" si="833"/>
        <v>0</v>
      </c>
    </row>
    <row r="973" spans="1:19" ht="19.5" hidden="1" thickTop="1" thickBot="1" x14ac:dyDescent="0.3">
      <c r="A973" s="3" t="str">
        <f t="shared" si="830"/>
        <v>b</v>
      </c>
      <c r="B973" s="1" t="s">
        <v>1</v>
      </c>
      <c r="C973" s="7" t="s">
        <v>10</v>
      </c>
      <c r="D973" s="16">
        <v>0</v>
      </c>
      <c r="E973" s="16">
        <v>0</v>
      </c>
      <c r="F973" s="22">
        <f t="shared" si="826"/>
        <v>0</v>
      </c>
      <c r="G973" s="22"/>
      <c r="H973" s="22"/>
      <c r="I973" s="21"/>
      <c r="J973" s="22"/>
      <c r="K973" s="22">
        <f t="shared" si="812"/>
        <v>0</v>
      </c>
      <c r="L973" s="22"/>
      <c r="M973" s="22"/>
      <c r="N973" s="21"/>
      <c r="O973" s="22"/>
      <c r="Q973" s="5" t="s">
        <v>163</v>
      </c>
      <c r="R973" s="33">
        <f t="shared" si="827"/>
        <v>0</v>
      </c>
      <c r="S973" s="36">
        <f t="shared" si="833"/>
        <v>0</v>
      </c>
    </row>
    <row r="974" spans="1:19" ht="19.5" hidden="1" thickTop="1" thickBot="1" x14ac:dyDescent="0.3">
      <c r="A974" s="3" t="str">
        <f t="shared" si="830"/>
        <v>b</v>
      </c>
      <c r="B974" s="1" t="s">
        <v>1</v>
      </c>
      <c r="C974" s="7" t="s">
        <v>11</v>
      </c>
      <c r="D974" s="16">
        <v>0</v>
      </c>
      <c r="E974" s="16">
        <v>0</v>
      </c>
      <c r="F974" s="22">
        <f t="shared" si="826"/>
        <v>0</v>
      </c>
      <c r="G974" s="22"/>
      <c r="H974" s="22"/>
      <c r="I974" s="21"/>
      <c r="J974" s="22"/>
      <c r="K974" s="22">
        <f t="shared" si="812"/>
        <v>0</v>
      </c>
      <c r="L974" s="22"/>
      <c r="M974" s="22"/>
      <c r="N974" s="21"/>
      <c r="O974" s="22"/>
      <c r="Q974" s="5" t="s">
        <v>163</v>
      </c>
      <c r="R974" s="33">
        <f t="shared" si="827"/>
        <v>0</v>
      </c>
      <c r="S974" s="36">
        <f t="shared" si="833"/>
        <v>0</v>
      </c>
    </row>
    <row r="975" spans="1:19" ht="19.5" hidden="1" thickTop="1" thickBot="1" x14ac:dyDescent="0.3">
      <c r="A975" s="3" t="str">
        <f t="shared" si="830"/>
        <v>b</v>
      </c>
      <c r="B975" s="1" t="s">
        <v>1</v>
      </c>
      <c r="C975" s="7" t="s">
        <v>12</v>
      </c>
      <c r="D975" s="16">
        <v>0</v>
      </c>
      <c r="E975" s="16">
        <v>0</v>
      </c>
      <c r="F975" s="22">
        <f t="shared" si="826"/>
        <v>0</v>
      </c>
      <c r="G975" s="22"/>
      <c r="H975" s="22"/>
      <c r="I975" s="21"/>
      <c r="J975" s="22"/>
      <c r="K975" s="22">
        <f t="shared" si="812"/>
        <v>0</v>
      </c>
      <c r="L975" s="22"/>
      <c r="M975" s="22"/>
      <c r="N975" s="21"/>
      <c r="O975" s="22"/>
      <c r="Q975" s="5" t="s">
        <v>163</v>
      </c>
      <c r="R975" s="33">
        <f t="shared" si="827"/>
        <v>0</v>
      </c>
      <c r="S975" s="36">
        <f t="shared" si="833"/>
        <v>0</v>
      </c>
    </row>
    <row r="976" spans="1:19" ht="19.5" thickTop="1" thickBot="1" x14ac:dyDescent="0.3">
      <c r="A976" s="3" t="str">
        <f t="shared" si="830"/>
        <v>a</v>
      </c>
      <c r="B976" s="8" t="s">
        <v>143</v>
      </c>
      <c r="C976" s="9" t="s">
        <v>144</v>
      </c>
      <c r="D976" s="14">
        <f>D977+D985+D986+D987</f>
        <v>20000000</v>
      </c>
      <c r="E976" s="14">
        <f>E977+E985+E986+E987</f>
        <v>0</v>
      </c>
      <c r="F976" s="19">
        <f t="shared" si="826"/>
        <v>20000000</v>
      </c>
      <c r="G976" s="19">
        <f t="shared" ref="G976:J976" si="834">G977+G985+G986+G987</f>
        <v>6000000</v>
      </c>
      <c r="H976" s="19">
        <f t="shared" si="834"/>
        <v>4805000</v>
      </c>
      <c r="I976" s="19">
        <f t="shared" si="834"/>
        <v>4805000</v>
      </c>
      <c r="J976" s="19">
        <f t="shared" si="834"/>
        <v>4390000</v>
      </c>
      <c r="K976" s="19">
        <f t="shared" si="812"/>
        <v>0</v>
      </c>
      <c r="L976" s="19">
        <f t="shared" ref="L976:O976" si="835">L977+L985+L986+L987</f>
        <v>0</v>
      </c>
      <c r="M976" s="19">
        <f t="shared" si="835"/>
        <v>0</v>
      </c>
      <c r="N976" s="19">
        <f t="shared" si="835"/>
        <v>0</v>
      </c>
      <c r="O976" s="19">
        <f t="shared" si="835"/>
        <v>0</v>
      </c>
      <c r="P976" s="5" t="s">
        <v>159</v>
      </c>
      <c r="Q976" s="5" t="s">
        <v>163</v>
      </c>
      <c r="R976" s="33">
        <f t="shared" si="827"/>
        <v>0</v>
      </c>
      <c r="S976" s="36">
        <f t="shared" si="833"/>
        <v>0</v>
      </c>
    </row>
    <row r="977" spans="1:19" ht="19.5" thickTop="1" thickBot="1" x14ac:dyDescent="0.3">
      <c r="A977" s="3" t="str">
        <f t="shared" si="830"/>
        <v>a</v>
      </c>
      <c r="B977" s="1" t="s">
        <v>1</v>
      </c>
      <c r="C977" s="7" t="s">
        <v>2</v>
      </c>
      <c r="D977" s="15">
        <f>D978+D979+D980+D981+D982+D983+D984</f>
        <v>20000000</v>
      </c>
      <c r="E977" s="15">
        <f>E978+E979+E980+E981+E982+E983+E984</f>
        <v>0</v>
      </c>
      <c r="F977" s="20">
        <f t="shared" si="826"/>
        <v>20000000</v>
      </c>
      <c r="G977" s="20">
        <f t="shared" ref="G977:J977" si="836">G978+G979+G980+G981+G982+G983+G984</f>
        <v>6000000</v>
      </c>
      <c r="H977" s="20">
        <f t="shared" si="836"/>
        <v>4805000</v>
      </c>
      <c r="I977" s="20">
        <f t="shared" si="836"/>
        <v>4805000</v>
      </c>
      <c r="J977" s="20">
        <f t="shared" si="836"/>
        <v>4390000</v>
      </c>
      <c r="K977" s="20">
        <f t="shared" si="812"/>
        <v>0</v>
      </c>
      <c r="L977" s="20">
        <f t="shared" ref="L977:O977" si="837">L978+L979+L980+L981+L982+L983+L984</f>
        <v>0</v>
      </c>
      <c r="M977" s="20">
        <f t="shared" si="837"/>
        <v>0</v>
      </c>
      <c r="N977" s="20">
        <f t="shared" si="837"/>
        <v>0</v>
      </c>
      <c r="O977" s="20">
        <f t="shared" si="837"/>
        <v>0</v>
      </c>
      <c r="P977" s="5" t="s">
        <v>159</v>
      </c>
      <c r="Q977" s="5" t="s">
        <v>163</v>
      </c>
      <c r="R977" s="33">
        <f t="shared" si="827"/>
        <v>0</v>
      </c>
      <c r="S977" s="36">
        <f t="shared" si="833"/>
        <v>0</v>
      </c>
    </row>
    <row r="978" spans="1:19" ht="19.5" hidden="1" thickTop="1" thickBot="1" x14ac:dyDescent="0.3">
      <c r="A978" s="3" t="str">
        <f t="shared" si="830"/>
        <v>b</v>
      </c>
      <c r="B978" s="1" t="s">
        <v>1</v>
      </c>
      <c r="C978" s="7" t="s">
        <v>3</v>
      </c>
      <c r="D978" s="16">
        <v>0</v>
      </c>
      <c r="E978" s="16">
        <v>0</v>
      </c>
      <c r="F978" s="22">
        <f t="shared" si="826"/>
        <v>0</v>
      </c>
      <c r="G978" s="22"/>
      <c r="H978" s="22"/>
      <c r="I978" s="21"/>
      <c r="J978" s="22"/>
      <c r="K978" s="22">
        <f t="shared" si="812"/>
        <v>0</v>
      </c>
      <c r="L978" s="22"/>
      <c r="M978" s="22"/>
      <c r="N978" s="21"/>
      <c r="O978" s="22"/>
      <c r="Q978" s="5" t="s">
        <v>163</v>
      </c>
      <c r="R978" s="33">
        <f t="shared" si="827"/>
        <v>0</v>
      </c>
      <c r="S978" s="36">
        <f t="shared" si="833"/>
        <v>0</v>
      </c>
    </row>
    <row r="979" spans="1:19" ht="19.5" thickTop="1" thickBot="1" x14ac:dyDescent="0.3">
      <c r="A979" s="3" t="str">
        <f t="shared" si="830"/>
        <v>a</v>
      </c>
      <c r="B979" s="1" t="s">
        <v>1</v>
      </c>
      <c r="C979" s="7" t="s">
        <v>4</v>
      </c>
      <c r="D979" s="16">
        <v>20000</v>
      </c>
      <c r="E979" s="16">
        <v>0</v>
      </c>
      <c r="F979" s="22">
        <f t="shared" si="826"/>
        <v>20000</v>
      </c>
      <c r="G979" s="22">
        <v>0</v>
      </c>
      <c r="H979" s="22">
        <v>5000</v>
      </c>
      <c r="I979" s="21">
        <v>5000</v>
      </c>
      <c r="J979" s="22">
        <v>10000</v>
      </c>
      <c r="K979" s="22">
        <f t="shared" si="812"/>
        <v>0</v>
      </c>
      <c r="L979" s="22"/>
      <c r="M979" s="22"/>
      <c r="N979" s="21"/>
      <c r="O979" s="22"/>
      <c r="Q979" s="5" t="s">
        <v>163</v>
      </c>
      <c r="R979" s="33">
        <f t="shared" si="827"/>
        <v>0</v>
      </c>
      <c r="S979" s="36">
        <f t="shared" si="833"/>
        <v>0</v>
      </c>
    </row>
    <row r="980" spans="1:19" ht="19.5" hidden="1" thickTop="1" thickBot="1" x14ac:dyDescent="0.3">
      <c r="A980" s="3" t="str">
        <f t="shared" si="830"/>
        <v>b</v>
      </c>
      <c r="B980" s="1" t="s">
        <v>1</v>
      </c>
      <c r="C980" s="7" t="s">
        <v>5</v>
      </c>
      <c r="D980" s="16">
        <v>0</v>
      </c>
      <c r="E980" s="16">
        <v>0</v>
      </c>
      <c r="F980" s="22">
        <f t="shared" si="826"/>
        <v>0</v>
      </c>
      <c r="G980" s="22"/>
      <c r="H980" s="22"/>
      <c r="I980" s="21"/>
      <c r="J980" s="22"/>
      <c r="K980" s="22">
        <f t="shared" si="812"/>
        <v>0</v>
      </c>
      <c r="L980" s="22"/>
      <c r="M980" s="22"/>
      <c r="N980" s="21"/>
      <c r="O980" s="22"/>
      <c r="Q980" s="5" t="s">
        <v>163</v>
      </c>
      <c r="R980" s="33">
        <f t="shared" si="827"/>
        <v>0</v>
      </c>
      <c r="S980" s="36">
        <f t="shared" si="833"/>
        <v>0</v>
      </c>
    </row>
    <row r="981" spans="1:19" ht="19.5" hidden="1" thickTop="1" thickBot="1" x14ac:dyDescent="0.3">
      <c r="A981" s="3" t="str">
        <f t="shared" si="830"/>
        <v>b</v>
      </c>
      <c r="B981" s="1" t="s">
        <v>1</v>
      </c>
      <c r="C981" s="7" t="s">
        <v>6</v>
      </c>
      <c r="D981" s="16">
        <v>0</v>
      </c>
      <c r="E981" s="16">
        <v>0</v>
      </c>
      <c r="F981" s="22">
        <f t="shared" si="826"/>
        <v>0</v>
      </c>
      <c r="G981" s="22"/>
      <c r="H981" s="22"/>
      <c r="I981" s="21"/>
      <c r="J981" s="22"/>
      <c r="K981" s="22">
        <f t="shared" si="812"/>
        <v>0</v>
      </c>
      <c r="L981" s="22"/>
      <c r="M981" s="22"/>
      <c r="N981" s="21"/>
      <c r="O981" s="22"/>
      <c r="Q981" s="5" t="s">
        <v>163</v>
      </c>
      <c r="R981" s="33">
        <f t="shared" si="827"/>
        <v>0</v>
      </c>
      <c r="S981" s="36">
        <f t="shared" si="833"/>
        <v>0</v>
      </c>
    </row>
    <row r="982" spans="1:19" ht="19.5" hidden="1" thickTop="1" thickBot="1" x14ac:dyDescent="0.3">
      <c r="A982" s="3" t="str">
        <f t="shared" si="830"/>
        <v>b</v>
      </c>
      <c r="B982" s="1" t="s">
        <v>1</v>
      </c>
      <c r="C982" s="7" t="s">
        <v>7</v>
      </c>
      <c r="D982" s="16">
        <v>0</v>
      </c>
      <c r="E982" s="16">
        <v>0</v>
      </c>
      <c r="F982" s="22">
        <f t="shared" si="826"/>
        <v>0</v>
      </c>
      <c r="G982" s="22"/>
      <c r="H982" s="22"/>
      <c r="I982" s="21"/>
      <c r="J982" s="22"/>
      <c r="K982" s="22">
        <f t="shared" si="812"/>
        <v>0</v>
      </c>
      <c r="L982" s="22"/>
      <c r="M982" s="22"/>
      <c r="N982" s="21"/>
      <c r="O982" s="22"/>
      <c r="Q982" s="5" t="s">
        <v>163</v>
      </c>
      <c r="R982" s="33">
        <f t="shared" si="827"/>
        <v>0</v>
      </c>
      <c r="S982" s="36">
        <f t="shared" si="833"/>
        <v>0</v>
      </c>
    </row>
    <row r="983" spans="1:19" ht="19.5" thickTop="1" thickBot="1" x14ac:dyDescent="0.3">
      <c r="A983" s="3" t="str">
        <f t="shared" si="830"/>
        <v>a</v>
      </c>
      <c r="B983" s="1" t="s">
        <v>1</v>
      </c>
      <c r="C983" s="7" t="s">
        <v>8</v>
      </c>
      <c r="D983" s="16">
        <v>19980000</v>
      </c>
      <c r="E983" s="16">
        <v>0</v>
      </c>
      <c r="F983" s="22">
        <f t="shared" si="826"/>
        <v>19980000</v>
      </c>
      <c r="G983" s="22">
        <v>6000000</v>
      </c>
      <c r="H983" s="22">
        <v>4800000</v>
      </c>
      <c r="I983" s="22">
        <v>4800000</v>
      </c>
      <c r="J983" s="22">
        <v>4380000</v>
      </c>
      <c r="K983" s="22">
        <f t="shared" si="812"/>
        <v>0</v>
      </c>
      <c r="L983" s="22"/>
      <c r="M983" s="22"/>
      <c r="N983" s="21"/>
      <c r="O983" s="22"/>
      <c r="Q983" s="5" t="s">
        <v>163</v>
      </c>
      <c r="R983" s="33">
        <f t="shared" si="827"/>
        <v>0</v>
      </c>
      <c r="S983" s="36">
        <f t="shared" si="833"/>
        <v>0</v>
      </c>
    </row>
    <row r="984" spans="1:19" ht="19.5" hidden="1" thickTop="1" thickBot="1" x14ac:dyDescent="0.3">
      <c r="A984" s="3" t="str">
        <f t="shared" si="830"/>
        <v>b</v>
      </c>
      <c r="B984" s="1" t="s">
        <v>1</v>
      </c>
      <c r="C984" s="7" t="s">
        <v>9</v>
      </c>
      <c r="D984" s="16">
        <v>0</v>
      </c>
      <c r="E984" s="16">
        <v>0</v>
      </c>
      <c r="F984" s="22">
        <f t="shared" si="826"/>
        <v>0</v>
      </c>
      <c r="G984" s="22"/>
      <c r="H984" s="22"/>
      <c r="I984" s="21"/>
      <c r="J984" s="22"/>
      <c r="K984" s="22">
        <f t="shared" si="812"/>
        <v>0</v>
      </c>
      <c r="L984" s="22"/>
      <c r="M984" s="22"/>
      <c r="N984" s="21"/>
      <c r="O984" s="22"/>
      <c r="Q984" s="5" t="s">
        <v>163</v>
      </c>
      <c r="R984" s="33">
        <f t="shared" si="827"/>
        <v>0</v>
      </c>
      <c r="S984" s="36">
        <f t="shared" si="833"/>
        <v>0</v>
      </c>
    </row>
    <row r="985" spans="1:19" ht="19.5" hidden="1" thickTop="1" thickBot="1" x14ac:dyDescent="0.3">
      <c r="A985" s="3" t="str">
        <f t="shared" si="830"/>
        <v>b</v>
      </c>
      <c r="B985" s="1" t="s">
        <v>1</v>
      </c>
      <c r="C985" s="7" t="s">
        <v>10</v>
      </c>
      <c r="D985" s="16">
        <v>0</v>
      </c>
      <c r="E985" s="16">
        <v>0</v>
      </c>
      <c r="F985" s="22">
        <f t="shared" si="826"/>
        <v>0</v>
      </c>
      <c r="G985" s="22"/>
      <c r="H985" s="22"/>
      <c r="I985" s="21"/>
      <c r="J985" s="22"/>
      <c r="K985" s="22">
        <f t="shared" si="812"/>
        <v>0</v>
      </c>
      <c r="L985" s="22"/>
      <c r="M985" s="22"/>
      <c r="N985" s="21"/>
      <c r="O985" s="22"/>
      <c r="Q985" s="5" t="s">
        <v>163</v>
      </c>
      <c r="R985" s="33">
        <f t="shared" si="827"/>
        <v>0</v>
      </c>
      <c r="S985" s="36">
        <f t="shared" si="833"/>
        <v>0</v>
      </c>
    </row>
    <row r="986" spans="1:19" ht="19.5" hidden="1" thickTop="1" thickBot="1" x14ac:dyDescent="0.3">
      <c r="A986" s="3" t="str">
        <f t="shared" si="830"/>
        <v>b</v>
      </c>
      <c r="B986" s="1" t="s">
        <v>1</v>
      </c>
      <c r="C986" s="7" t="s">
        <v>11</v>
      </c>
      <c r="D986" s="16">
        <v>0</v>
      </c>
      <c r="E986" s="16">
        <v>0</v>
      </c>
      <c r="F986" s="22">
        <f t="shared" si="826"/>
        <v>0</v>
      </c>
      <c r="G986" s="22"/>
      <c r="H986" s="22"/>
      <c r="I986" s="21"/>
      <c r="J986" s="22"/>
      <c r="K986" s="22">
        <f t="shared" si="812"/>
        <v>0</v>
      </c>
      <c r="L986" s="22"/>
      <c r="M986" s="22"/>
      <c r="N986" s="21"/>
      <c r="O986" s="22"/>
      <c r="Q986" s="5" t="s">
        <v>163</v>
      </c>
      <c r="R986" s="33">
        <f t="shared" si="827"/>
        <v>0</v>
      </c>
      <c r="S986" s="36">
        <f t="shared" si="833"/>
        <v>0</v>
      </c>
    </row>
    <row r="987" spans="1:19" ht="19.5" hidden="1" thickTop="1" thickBot="1" x14ac:dyDescent="0.3">
      <c r="A987" s="3" t="str">
        <f t="shared" si="830"/>
        <v>b</v>
      </c>
      <c r="B987" s="1" t="s">
        <v>1</v>
      </c>
      <c r="C987" s="7" t="s">
        <v>12</v>
      </c>
      <c r="D987" s="16">
        <v>0</v>
      </c>
      <c r="E987" s="16">
        <v>0</v>
      </c>
      <c r="F987" s="22">
        <f t="shared" si="826"/>
        <v>0</v>
      </c>
      <c r="G987" s="22"/>
      <c r="H987" s="22"/>
      <c r="I987" s="21"/>
      <c r="J987" s="22"/>
      <c r="K987" s="22">
        <f t="shared" si="812"/>
        <v>0</v>
      </c>
      <c r="L987" s="22"/>
      <c r="M987" s="22"/>
      <c r="N987" s="21"/>
      <c r="O987" s="22"/>
      <c r="Q987" s="5" t="s">
        <v>163</v>
      </c>
      <c r="R987" s="33">
        <f t="shared" si="827"/>
        <v>0</v>
      </c>
      <c r="S987" s="36">
        <f t="shared" si="833"/>
        <v>0</v>
      </c>
    </row>
    <row r="988" spans="1:19" ht="46.5" thickTop="1" thickBot="1" x14ac:dyDescent="0.3">
      <c r="A988" s="3" t="str">
        <f t="shared" si="830"/>
        <v>a</v>
      </c>
      <c r="B988" s="8" t="s">
        <v>145</v>
      </c>
      <c r="C988" s="9" t="s">
        <v>146</v>
      </c>
      <c r="D988" s="14">
        <f>D989+D997+D998+D999</f>
        <v>1000000</v>
      </c>
      <c r="E988" s="14">
        <f>E989+E997+E998+E999</f>
        <v>0</v>
      </c>
      <c r="F988" s="19">
        <f t="shared" si="826"/>
        <v>1000000</v>
      </c>
      <c r="G988" s="19">
        <f t="shared" ref="G988:J988" si="838">G989+G997+G998+G999</f>
        <v>300000</v>
      </c>
      <c r="H988" s="19">
        <f t="shared" si="838"/>
        <v>200000</v>
      </c>
      <c r="I988" s="19">
        <f t="shared" si="838"/>
        <v>200000</v>
      </c>
      <c r="J988" s="19">
        <f t="shared" si="838"/>
        <v>300000</v>
      </c>
      <c r="K988" s="19">
        <f t="shared" si="812"/>
        <v>0</v>
      </c>
      <c r="L988" s="19">
        <f t="shared" ref="L988:O988" si="839">L989+L997+L998+L999</f>
        <v>0</v>
      </c>
      <c r="M988" s="19">
        <f t="shared" si="839"/>
        <v>0</v>
      </c>
      <c r="N988" s="19">
        <f t="shared" si="839"/>
        <v>0</v>
      </c>
      <c r="O988" s="19">
        <f t="shared" si="839"/>
        <v>0</v>
      </c>
      <c r="P988" s="5" t="s">
        <v>159</v>
      </c>
      <c r="Q988" s="5" t="s">
        <v>163</v>
      </c>
      <c r="R988" s="33">
        <f t="shared" si="827"/>
        <v>0</v>
      </c>
      <c r="S988" s="36">
        <f t="shared" si="833"/>
        <v>0</v>
      </c>
    </row>
    <row r="989" spans="1:19" ht="19.5" thickTop="1" thickBot="1" x14ac:dyDescent="0.3">
      <c r="A989" s="3" t="str">
        <f t="shared" si="830"/>
        <v>a</v>
      </c>
      <c r="B989" s="1" t="s">
        <v>1</v>
      </c>
      <c r="C989" s="7" t="s">
        <v>2</v>
      </c>
      <c r="D989" s="15">
        <f>D990+D991+D992+D993+D994+D995+D996</f>
        <v>1000000</v>
      </c>
      <c r="E989" s="15">
        <f>E990+E991+E992+E993+E994+E995+E996</f>
        <v>0</v>
      </c>
      <c r="F989" s="20">
        <f t="shared" si="826"/>
        <v>1000000</v>
      </c>
      <c r="G989" s="20">
        <f t="shared" ref="G989:J989" si="840">G990+G991+G992+G993+G994+G995+G996</f>
        <v>300000</v>
      </c>
      <c r="H989" s="20">
        <f t="shared" si="840"/>
        <v>200000</v>
      </c>
      <c r="I989" s="20">
        <f t="shared" si="840"/>
        <v>200000</v>
      </c>
      <c r="J989" s="20">
        <f t="shared" si="840"/>
        <v>300000</v>
      </c>
      <c r="K989" s="20">
        <f t="shared" si="812"/>
        <v>0</v>
      </c>
      <c r="L989" s="20">
        <f t="shared" ref="L989:O989" si="841">L990+L991+L992+L993+L994+L995+L996</f>
        <v>0</v>
      </c>
      <c r="M989" s="20">
        <f t="shared" si="841"/>
        <v>0</v>
      </c>
      <c r="N989" s="20">
        <f t="shared" si="841"/>
        <v>0</v>
      </c>
      <c r="O989" s="20">
        <f t="shared" si="841"/>
        <v>0</v>
      </c>
      <c r="P989" s="5" t="s">
        <v>159</v>
      </c>
      <c r="Q989" s="5" t="s">
        <v>163</v>
      </c>
      <c r="R989" s="33">
        <f t="shared" si="827"/>
        <v>0</v>
      </c>
      <c r="S989" s="36">
        <f t="shared" si="833"/>
        <v>0</v>
      </c>
    </row>
    <row r="990" spans="1:19" ht="19.5" hidden="1" thickTop="1" thickBot="1" x14ac:dyDescent="0.3">
      <c r="A990" s="3" t="str">
        <f t="shared" si="830"/>
        <v>b</v>
      </c>
      <c r="B990" s="1" t="s">
        <v>1</v>
      </c>
      <c r="C990" s="7" t="s">
        <v>3</v>
      </c>
      <c r="D990" s="16">
        <v>0</v>
      </c>
      <c r="E990" s="16">
        <v>0</v>
      </c>
      <c r="F990" s="22">
        <f t="shared" si="826"/>
        <v>0</v>
      </c>
      <c r="G990" s="22"/>
      <c r="H990" s="22"/>
      <c r="I990" s="21"/>
      <c r="J990" s="22"/>
      <c r="K990" s="22">
        <f t="shared" si="812"/>
        <v>0</v>
      </c>
      <c r="L990" s="22"/>
      <c r="M990" s="22"/>
      <c r="N990" s="21"/>
      <c r="O990" s="22"/>
      <c r="Q990" s="5" t="s">
        <v>163</v>
      </c>
      <c r="R990" s="33">
        <f t="shared" si="827"/>
        <v>0</v>
      </c>
      <c r="S990" s="36">
        <f t="shared" si="833"/>
        <v>0</v>
      </c>
    </row>
    <row r="991" spans="1:19" ht="19.5" thickTop="1" thickBot="1" x14ac:dyDescent="0.3">
      <c r="A991" s="3" t="str">
        <f t="shared" si="830"/>
        <v>a</v>
      </c>
      <c r="B991" s="1" t="s">
        <v>1</v>
      </c>
      <c r="C991" s="7" t="s">
        <v>4</v>
      </c>
      <c r="D991" s="16">
        <v>1000000</v>
      </c>
      <c r="E991" s="16">
        <v>0</v>
      </c>
      <c r="F991" s="22">
        <f t="shared" si="826"/>
        <v>1000000</v>
      </c>
      <c r="G991" s="22">
        <v>300000</v>
      </c>
      <c r="H991" s="22">
        <v>200000</v>
      </c>
      <c r="I991" s="21">
        <v>200000</v>
      </c>
      <c r="J991" s="22">
        <v>300000</v>
      </c>
      <c r="K991" s="22">
        <f t="shared" si="812"/>
        <v>0</v>
      </c>
      <c r="L991" s="22"/>
      <c r="M991" s="22"/>
      <c r="N991" s="21"/>
      <c r="O991" s="22"/>
      <c r="Q991" s="5" t="s">
        <v>163</v>
      </c>
      <c r="R991" s="33">
        <f t="shared" si="827"/>
        <v>0</v>
      </c>
      <c r="S991" s="36">
        <f t="shared" si="833"/>
        <v>0</v>
      </c>
    </row>
    <row r="992" spans="1:19" ht="19.5" hidden="1" thickTop="1" thickBot="1" x14ac:dyDescent="0.3">
      <c r="A992" s="3" t="str">
        <f t="shared" si="830"/>
        <v>b</v>
      </c>
      <c r="B992" s="1" t="s">
        <v>1</v>
      </c>
      <c r="C992" s="7" t="s">
        <v>5</v>
      </c>
      <c r="D992" s="16">
        <v>0</v>
      </c>
      <c r="E992" s="16">
        <v>0</v>
      </c>
      <c r="F992" s="22">
        <f t="shared" si="826"/>
        <v>0</v>
      </c>
      <c r="G992" s="22"/>
      <c r="H992" s="22"/>
      <c r="I992" s="21"/>
      <c r="J992" s="22"/>
      <c r="K992" s="22">
        <f t="shared" si="812"/>
        <v>0</v>
      </c>
      <c r="L992" s="22"/>
      <c r="M992" s="22"/>
      <c r="N992" s="21"/>
      <c r="O992" s="22"/>
      <c r="Q992" s="5" t="s">
        <v>163</v>
      </c>
      <c r="R992" s="33">
        <f t="shared" si="827"/>
        <v>0</v>
      </c>
      <c r="S992" s="36">
        <f t="shared" si="833"/>
        <v>0</v>
      </c>
    </row>
    <row r="993" spans="1:19" ht="19.5" hidden="1" thickTop="1" thickBot="1" x14ac:dyDescent="0.3">
      <c r="A993" s="3" t="str">
        <f t="shared" si="830"/>
        <v>b</v>
      </c>
      <c r="B993" s="1" t="s">
        <v>1</v>
      </c>
      <c r="C993" s="7" t="s">
        <v>6</v>
      </c>
      <c r="D993" s="16">
        <v>0</v>
      </c>
      <c r="E993" s="16">
        <v>0</v>
      </c>
      <c r="F993" s="22">
        <f t="shared" si="826"/>
        <v>0</v>
      </c>
      <c r="G993" s="22"/>
      <c r="H993" s="22"/>
      <c r="I993" s="21"/>
      <c r="J993" s="22"/>
      <c r="K993" s="22">
        <f t="shared" si="812"/>
        <v>0</v>
      </c>
      <c r="L993" s="22"/>
      <c r="M993" s="22"/>
      <c r="N993" s="21"/>
      <c r="O993" s="22"/>
      <c r="Q993" s="5" t="s">
        <v>163</v>
      </c>
      <c r="R993" s="33">
        <f t="shared" si="827"/>
        <v>0</v>
      </c>
      <c r="S993" s="36">
        <f t="shared" si="833"/>
        <v>0</v>
      </c>
    </row>
    <row r="994" spans="1:19" ht="19.5" hidden="1" thickTop="1" thickBot="1" x14ac:dyDescent="0.3">
      <c r="A994" s="3" t="str">
        <f t="shared" si="830"/>
        <v>b</v>
      </c>
      <c r="B994" s="1" t="s">
        <v>1</v>
      </c>
      <c r="C994" s="7" t="s">
        <v>7</v>
      </c>
      <c r="D994" s="16">
        <v>0</v>
      </c>
      <c r="E994" s="16">
        <v>0</v>
      </c>
      <c r="F994" s="22">
        <f t="shared" si="826"/>
        <v>0</v>
      </c>
      <c r="G994" s="22"/>
      <c r="H994" s="22"/>
      <c r="I994" s="21"/>
      <c r="J994" s="22"/>
      <c r="K994" s="22">
        <f t="shared" si="812"/>
        <v>0</v>
      </c>
      <c r="L994" s="22"/>
      <c r="M994" s="22"/>
      <c r="N994" s="21"/>
      <c r="O994" s="22"/>
      <c r="Q994" s="5" t="s">
        <v>163</v>
      </c>
      <c r="R994" s="33">
        <f t="shared" si="827"/>
        <v>0</v>
      </c>
      <c r="S994" s="36">
        <f t="shared" si="833"/>
        <v>0</v>
      </c>
    </row>
    <row r="995" spans="1:19" ht="19.5" hidden="1" thickTop="1" thickBot="1" x14ac:dyDescent="0.3">
      <c r="A995" s="3" t="str">
        <f t="shared" si="830"/>
        <v>b</v>
      </c>
      <c r="B995" s="1" t="s">
        <v>1</v>
      </c>
      <c r="C995" s="7" t="s">
        <v>8</v>
      </c>
      <c r="D995" s="16">
        <v>0</v>
      </c>
      <c r="E995" s="16">
        <v>0</v>
      </c>
      <c r="F995" s="22">
        <f t="shared" si="826"/>
        <v>0</v>
      </c>
      <c r="G995" s="22"/>
      <c r="H995" s="22"/>
      <c r="I995" s="21"/>
      <c r="J995" s="22"/>
      <c r="K995" s="22">
        <f t="shared" si="812"/>
        <v>0</v>
      </c>
      <c r="L995" s="22"/>
      <c r="M995" s="22"/>
      <c r="N995" s="21"/>
      <c r="O995" s="22"/>
      <c r="Q995" s="5" t="s">
        <v>163</v>
      </c>
      <c r="R995" s="33">
        <f t="shared" si="827"/>
        <v>0</v>
      </c>
      <c r="S995" s="36">
        <f t="shared" si="833"/>
        <v>0</v>
      </c>
    </row>
    <row r="996" spans="1:19" ht="19.5" hidden="1" thickTop="1" thickBot="1" x14ac:dyDescent="0.3">
      <c r="A996" s="3" t="str">
        <f t="shared" si="830"/>
        <v>b</v>
      </c>
      <c r="B996" s="1" t="s">
        <v>1</v>
      </c>
      <c r="C996" s="7" t="s">
        <v>9</v>
      </c>
      <c r="D996" s="16">
        <v>0</v>
      </c>
      <c r="E996" s="16">
        <v>0</v>
      </c>
      <c r="F996" s="22">
        <f t="shared" si="826"/>
        <v>0</v>
      </c>
      <c r="G996" s="22"/>
      <c r="H996" s="22"/>
      <c r="I996" s="21"/>
      <c r="J996" s="22"/>
      <c r="K996" s="22">
        <f t="shared" si="812"/>
        <v>0</v>
      </c>
      <c r="L996" s="22"/>
      <c r="M996" s="22"/>
      <c r="N996" s="21"/>
      <c r="O996" s="22"/>
      <c r="Q996" s="5" t="s">
        <v>163</v>
      </c>
      <c r="R996" s="33">
        <f t="shared" si="827"/>
        <v>0</v>
      </c>
      <c r="S996" s="36">
        <f t="shared" si="833"/>
        <v>0</v>
      </c>
    </row>
    <row r="997" spans="1:19" ht="19.5" hidden="1" thickTop="1" thickBot="1" x14ac:dyDescent="0.3">
      <c r="A997" s="3" t="str">
        <f t="shared" si="830"/>
        <v>b</v>
      </c>
      <c r="B997" s="1" t="s">
        <v>1</v>
      </c>
      <c r="C997" s="7" t="s">
        <v>10</v>
      </c>
      <c r="D997" s="16">
        <v>0</v>
      </c>
      <c r="E997" s="16">
        <v>0</v>
      </c>
      <c r="F997" s="22">
        <f t="shared" si="826"/>
        <v>0</v>
      </c>
      <c r="G997" s="22"/>
      <c r="H997" s="22"/>
      <c r="I997" s="21"/>
      <c r="J997" s="22"/>
      <c r="K997" s="22">
        <f t="shared" si="812"/>
        <v>0</v>
      </c>
      <c r="L997" s="22"/>
      <c r="M997" s="22"/>
      <c r="N997" s="21"/>
      <c r="O997" s="22"/>
      <c r="Q997" s="5" t="s">
        <v>163</v>
      </c>
      <c r="R997" s="33">
        <f t="shared" si="827"/>
        <v>0</v>
      </c>
      <c r="S997" s="36">
        <f t="shared" si="833"/>
        <v>0</v>
      </c>
    </row>
    <row r="998" spans="1:19" ht="19.5" hidden="1" thickTop="1" thickBot="1" x14ac:dyDescent="0.3">
      <c r="A998" s="3" t="str">
        <f t="shared" si="830"/>
        <v>b</v>
      </c>
      <c r="B998" s="1" t="s">
        <v>1</v>
      </c>
      <c r="C998" s="7" t="s">
        <v>11</v>
      </c>
      <c r="D998" s="16">
        <v>0</v>
      </c>
      <c r="E998" s="16">
        <v>0</v>
      </c>
      <c r="F998" s="22">
        <f t="shared" si="826"/>
        <v>0</v>
      </c>
      <c r="G998" s="22"/>
      <c r="H998" s="22"/>
      <c r="I998" s="21"/>
      <c r="J998" s="22"/>
      <c r="K998" s="22">
        <f t="shared" si="812"/>
        <v>0</v>
      </c>
      <c r="L998" s="22"/>
      <c r="M998" s="22"/>
      <c r="N998" s="21"/>
      <c r="O998" s="22"/>
      <c r="Q998" s="5" t="s">
        <v>163</v>
      </c>
      <c r="R998" s="33">
        <f t="shared" si="827"/>
        <v>0</v>
      </c>
      <c r="S998" s="36">
        <f t="shared" si="833"/>
        <v>0</v>
      </c>
    </row>
    <row r="999" spans="1:19" ht="19.5" hidden="1" thickTop="1" thickBot="1" x14ac:dyDescent="0.3">
      <c r="A999" s="3" t="str">
        <f t="shared" si="830"/>
        <v>b</v>
      </c>
      <c r="B999" s="1" t="s">
        <v>1</v>
      </c>
      <c r="C999" s="7" t="s">
        <v>12</v>
      </c>
      <c r="D999" s="16">
        <v>0</v>
      </c>
      <c r="E999" s="16">
        <v>0</v>
      </c>
      <c r="F999" s="22">
        <f t="shared" si="826"/>
        <v>0</v>
      </c>
      <c r="G999" s="22"/>
      <c r="H999" s="22"/>
      <c r="I999" s="21"/>
      <c r="J999" s="22"/>
      <c r="K999" s="22">
        <f t="shared" si="812"/>
        <v>0</v>
      </c>
      <c r="L999" s="22"/>
      <c r="M999" s="22"/>
      <c r="N999" s="21"/>
      <c r="O999" s="22"/>
      <c r="Q999" s="5" t="s">
        <v>163</v>
      </c>
      <c r="R999" s="33">
        <f t="shared" si="827"/>
        <v>0</v>
      </c>
      <c r="S999" s="36">
        <f t="shared" si="833"/>
        <v>0</v>
      </c>
    </row>
    <row r="1000" spans="1:19" ht="31.5" thickTop="1" thickBot="1" x14ac:dyDescent="0.3">
      <c r="A1000" s="3" t="str">
        <f t="shared" si="830"/>
        <v>a</v>
      </c>
      <c r="B1000" s="8" t="s">
        <v>147</v>
      </c>
      <c r="C1000" s="9" t="s">
        <v>148</v>
      </c>
      <c r="D1000" s="14">
        <f>D1001+D1009+D1010+D1011</f>
        <v>1000000</v>
      </c>
      <c r="E1000" s="14">
        <f>E1001+E1009+E1010+E1011</f>
        <v>0</v>
      </c>
      <c r="F1000" s="19">
        <f t="shared" si="826"/>
        <v>1000000</v>
      </c>
      <c r="G1000" s="19">
        <f t="shared" ref="G1000:J1000" si="842">G1001+G1009+G1010+G1011</f>
        <v>500000</v>
      </c>
      <c r="H1000" s="19">
        <f t="shared" si="842"/>
        <v>160000</v>
      </c>
      <c r="I1000" s="19">
        <f t="shared" si="842"/>
        <v>160000</v>
      </c>
      <c r="J1000" s="19">
        <f t="shared" si="842"/>
        <v>180000</v>
      </c>
      <c r="K1000" s="19">
        <f t="shared" si="812"/>
        <v>0</v>
      </c>
      <c r="L1000" s="19">
        <f t="shared" ref="L1000:O1000" si="843">L1001+L1009+L1010+L1011</f>
        <v>0</v>
      </c>
      <c r="M1000" s="19">
        <f t="shared" si="843"/>
        <v>0</v>
      </c>
      <c r="N1000" s="19">
        <f t="shared" si="843"/>
        <v>0</v>
      </c>
      <c r="O1000" s="19">
        <f t="shared" si="843"/>
        <v>0</v>
      </c>
      <c r="P1000" s="5" t="s">
        <v>159</v>
      </c>
      <c r="Q1000" s="5" t="s">
        <v>160</v>
      </c>
      <c r="R1000" s="33">
        <f t="shared" si="827"/>
        <v>0</v>
      </c>
      <c r="S1000" s="36">
        <f t="shared" si="833"/>
        <v>0</v>
      </c>
    </row>
    <row r="1001" spans="1:19" ht="19.5" thickTop="1" thickBot="1" x14ac:dyDescent="0.3">
      <c r="A1001" s="3" t="str">
        <f t="shared" si="830"/>
        <v>a</v>
      </c>
      <c r="B1001" s="1" t="s">
        <v>1</v>
      </c>
      <c r="C1001" s="7" t="s">
        <v>2</v>
      </c>
      <c r="D1001" s="15">
        <f>D1002+D1003+D1004+D1005+D1006+D1007+D1008</f>
        <v>1000000</v>
      </c>
      <c r="E1001" s="15">
        <f>E1002+E1003+E1004+E1005+E1006+E1007+E1008</f>
        <v>0</v>
      </c>
      <c r="F1001" s="20">
        <f t="shared" si="826"/>
        <v>1000000</v>
      </c>
      <c r="G1001" s="20">
        <f t="shared" ref="G1001:J1001" si="844">G1002+G1003+G1004+G1005+G1006+G1007+G1008</f>
        <v>500000</v>
      </c>
      <c r="H1001" s="20">
        <f t="shared" si="844"/>
        <v>160000</v>
      </c>
      <c r="I1001" s="20">
        <f t="shared" si="844"/>
        <v>160000</v>
      </c>
      <c r="J1001" s="20">
        <f t="shared" si="844"/>
        <v>180000</v>
      </c>
      <c r="K1001" s="20">
        <f t="shared" ref="K1001:K1064" si="845">L1001+M1001+N1001+O1001</f>
        <v>0</v>
      </c>
      <c r="L1001" s="20">
        <f t="shared" ref="L1001:O1001" si="846">L1002+L1003+L1004+L1005+L1006+L1007+L1008</f>
        <v>0</v>
      </c>
      <c r="M1001" s="20">
        <f t="shared" si="846"/>
        <v>0</v>
      </c>
      <c r="N1001" s="20">
        <f t="shared" si="846"/>
        <v>0</v>
      </c>
      <c r="O1001" s="20">
        <f t="shared" si="846"/>
        <v>0</v>
      </c>
      <c r="P1001" s="5" t="s">
        <v>159</v>
      </c>
      <c r="Q1001" s="5" t="s">
        <v>160</v>
      </c>
      <c r="R1001" s="33">
        <f t="shared" si="827"/>
        <v>0</v>
      </c>
      <c r="S1001" s="36">
        <f t="shared" si="833"/>
        <v>0</v>
      </c>
    </row>
    <row r="1002" spans="1:19" ht="19.5" hidden="1" thickTop="1" thickBot="1" x14ac:dyDescent="0.3">
      <c r="A1002" s="3" t="str">
        <f t="shared" si="830"/>
        <v>b</v>
      </c>
      <c r="B1002" s="1" t="s">
        <v>1</v>
      </c>
      <c r="C1002" s="7" t="s">
        <v>3</v>
      </c>
      <c r="D1002" s="15">
        <f>D1014+D1026</f>
        <v>0</v>
      </c>
      <c r="E1002" s="15">
        <f>E1014+E1026</f>
        <v>0</v>
      </c>
      <c r="F1002" s="20">
        <f t="shared" si="826"/>
        <v>0</v>
      </c>
      <c r="G1002" s="20">
        <f t="shared" ref="G1002:J1002" si="847">G1014+G1026</f>
        <v>0</v>
      </c>
      <c r="H1002" s="20">
        <f t="shared" si="847"/>
        <v>0</v>
      </c>
      <c r="I1002" s="20">
        <f t="shared" si="847"/>
        <v>0</v>
      </c>
      <c r="J1002" s="20">
        <f t="shared" si="847"/>
        <v>0</v>
      </c>
      <c r="K1002" s="20">
        <f t="shared" si="845"/>
        <v>0</v>
      </c>
      <c r="L1002" s="20">
        <f t="shared" ref="L1002:O1002" si="848">L1014+L1026</f>
        <v>0</v>
      </c>
      <c r="M1002" s="20">
        <f t="shared" si="848"/>
        <v>0</v>
      </c>
      <c r="N1002" s="20">
        <f t="shared" si="848"/>
        <v>0</v>
      </c>
      <c r="O1002" s="20">
        <f t="shared" si="848"/>
        <v>0</v>
      </c>
      <c r="P1002" s="5" t="s">
        <v>159</v>
      </c>
      <c r="Q1002" s="5" t="s">
        <v>160</v>
      </c>
      <c r="R1002" s="33">
        <f t="shared" si="827"/>
        <v>0</v>
      </c>
      <c r="S1002" s="36">
        <f t="shared" si="833"/>
        <v>0</v>
      </c>
    </row>
    <row r="1003" spans="1:19" ht="19.5" thickTop="1" thickBot="1" x14ac:dyDescent="0.3">
      <c r="A1003" s="3" t="str">
        <f t="shared" si="830"/>
        <v>a</v>
      </c>
      <c r="B1003" s="1" t="s">
        <v>1</v>
      </c>
      <c r="C1003" s="7" t="s">
        <v>4</v>
      </c>
      <c r="D1003" s="15">
        <f t="shared" ref="D1003:E1003" si="849">D1015+D1027</f>
        <v>1000000</v>
      </c>
      <c r="E1003" s="15">
        <f t="shared" si="849"/>
        <v>0</v>
      </c>
      <c r="F1003" s="20">
        <f t="shared" si="826"/>
        <v>1000000</v>
      </c>
      <c r="G1003" s="20">
        <f t="shared" ref="G1003:J1003" si="850">G1015+G1027</f>
        <v>500000</v>
      </c>
      <c r="H1003" s="20">
        <f t="shared" si="850"/>
        <v>160000</v>
      </c>
      <c r="I1003" s="20">
        <f t="shared" si="850"/>
        <v>160000</v>
      </c>
      <c r="J1003" s="20">
        <f t="shared" si="850"/>
        <v>180000</v>
      </c>
      <c r="K1003" s="20">
        <f t="shared" si="845"/>
        <v>0</v>
      </c>
      <c r="L1003" s="20">
        <f t="shared" ref="L1003:O1003" si="851">L1015+L1027</f>
        <v>0</v>
      </c>
      <c r="M1003" s="20">
        <f t="shared" si="851"/>
        <v>0</v>
      </c>
      <c r="N1003" s="20">
        <f t="shared" si="851"/>
        <v>0</v>
      </c>
      <c r="O1003" s="20">
        <f t="shared" si="851"/>
        <v>0</v>
      </c>
      <c r="P1003" s="5" t="s">
        <v>159</v>
      </c>
      <c r="Q1003" s="5" t="s">
        <v>160</v>
      </c>
      <c r="R1003" s="33">
        <f t="shared" si="827"/>
        <v>0</v>
      </c>
      <c r="S1003" s="36">
        <f t="shared" si="833"/>
        <v>0</v>
      </c>
    </row>
    <row r="1004" spans="1:19" ht="19.5" hidden="1" thickTop="1" thickBot="1" x14ac:dyDescent="0.3">
      <c r="A1004" s="3" t="str">
        <f t="shared" si="830"/>
        <v>b</v>
      </c>
      <c r="B1004" s="1" t="s">
        <v>1</v>
      </c>
      <c r="C1004" s="7" t="s">
        <v>5</v>
      </c>
      <c r="D1004" s="15">
        <f t="shared" ref="D1004:E1004" si="852">D1016+D1028</f>
        <v>0</v>
      </c>
      <c r="E1004" s="15">
        <f t="shared" si="852"/>
        <v>0</v>
      </c>
      <c r="F1004" s="20">
        <f t="shared" si="826"/>
        <v>0</v>
      </c>
      <c r="G1004" s="20">
        <f t="shared" ref="G1004:J1004" si="853">G1016+G1028</f>
        <v>0</v>
      </c>
      <c r="H1004" s="20">
        <f t="shared" si="853"/>
        <v>0</v>
      </c>
      <c r="I1004" s="20">
        <f t="shared" si="853"/>
        <v>0</v>
      </c>
      <c r="J1004" s="20">
        <f t="shared" si="853"/>
        <v>0</v>
      </c>
      <c r="K1004" s="20">
        <f t="shared" si="845"/>
        <v>0</v>
      </c>
      <c r="L1004" s="20">
        <f t="shared" ref="L1004:O1004" si="854">L1016+L1028</f>
        <v>0</v>
      </c>
      <c r="M1004" s="20">
        <f t="shared" si="854"/>
        <v>0</v>
      </c>
      <c r="N1004" s="20">
        <f t="shared" si="854"/>
        <v>0</v>
      </c>
      <c r="O1004" s="20">
        <f t="shared" si="854"/>
        <v>0</v>
      </c>
      <c r="P1004" s="5" t="s">
        <v>159</v>
      </c>
      <c r="Q1004" s="5" t="s">
        <v>160</v>
      </c>
      <c r="R1004" s="33">
        <f t="shared" si="827"/>
        <v>0</v>
      </c>
      <c r="S1004" s="36">
        <f t="shared" si="833"/>
        <v>0</v>
      </c>
    </row>
    <row r="1005" spans="1:19" ht="19.5" hidden="1" thickTop="1" thickBot="1" x14ac:dyDescent="0.3">
      <c r="A1005" s="3" t="str">
        <f t="shared" si="830"/>
        <v>b</v>
      </c>
      <c r="B1005" s="1" t="s">
        <v>1</v>
      </c>
      <c r="C1005" s="7" t="s">
        <v>6</v>
      </c>
      <c r="D1005" s="15">
        <f t="shared" ref="D1005:E1005" si="855">D1017+D1029</f>
        <v>0</v>
      </c>
      <c r="E1005" s="15">
        <f t="shared" si="855"/>
        <v>0</v>
      </c>
      <c r="F1005" s="20">
        <f t="shared" si="826"/>
        <v>0</v>
      </c>
      <c r="G1005" s="20">
        <f t="shared" ref="G1005:J1005" si="856">G1017+G1029</f>
        <v>0</v>
      </c>
      <c r="H1005" s="20">
        <f t="shared" si="856"/>
        <v>0</v>
      </c>
      <c r="I1005" s="20">
        <f t="shared" si="856"/>
        <v>0</v>
      </c>
      <c r="J1005" s="20">
        <f t="shared" si="856"/>
        <v>0</v>
      </c>
      <c r="K1005" s="20">
        <f t="shared" si="845"/>
        <v>0</v>
      </c>
      <c r="L1005" s="20">
        <f t="shared" ref="L1005:O1005" si="857">L1017+L1029</f>
        <v>0</v>
      </c>
      <c r="M1005" s="20">
        <f t="shared" si="857"/>
        <v>0</v>
      </c>
      <c r="N1005" s="20">
        <f t="shared" si="857"/>
        <v>0</v>
      </c>
      <c r="O1005" s="20">
        <f t="shared" si="857"/>
        <v>0</v>
      </c>
      <c r="P1005" s="5" t="s">
        <v>159</v>
      </c>
      <c r="Q1005" s="5" t="s">
        <v>160</v>
      </c>
      <c r="R1005" s="33">
        <f t="shared" si="827"/>
        <v>0</v>
      </c>
      <c r="S1005" s="36">
        <f t="shared" si="833"/>
        <v>0</v>
      </c>
    </row>
    <row r="1006" spans="1:19" ht="19.5" hidden="1" thickTop="1" thickBot="1" x14ac:dyDescent="0.3">
      <c r="A1006" s="3" t="str">
        <f t="shared" si="830"/>
        <v>b</v>
      </c>
      <c r="B1006" s="1" t="s">
        <v>1</v>
      </c>
      <c r="C1006" s="7" t="s">
        <v>7</v>
      </c>
      <c r="D1006" s="15">
        <f t="shared" ref="D1006:E1006" si="858">D1018+D1030</f>
        <v>0</v>
      </c>
      <c r="E1006" s="15">
        <f t="shared" si="858"/>
        <v>0</v>
      </c>
      <c r="F1006" s="20">
        <f t="shared" si="826"/>
        <v>0</v>
      </c>
      <c r="G1006" s="20">
        <f t="shared" ref="G1006:J1006" si="859">G1018+G1030</f>
        <v>0</v>
      </c>
      <c r="H1006" s="20">
        <f t="shared" si="859"/>
        <v>0</v>
      </c>
      <c r="I1006" s="20">
        <f t="shared" si="859"/>
        <v>0</v>
      </c>
      <c r="J1006" s="20">
        <f t="shared" si="859"/>
        <v>0</v>
      </c>
      <c r="K1006" s="20">
        <f t="shared" si="845"/>
        <v>0</v>
      </c>
      <c r="L1006" s="20">
        <f t="shared" ref="L1006:O1006" si="860">L1018+L1030</f>
        <v>0</v>
      </c>
      <c r="M1006" s="20">
        <f t="shared" si="860"/>
        <v>0</v>
      </c>
      <c r="N1006" s="20">
        <f t="shared" si="860"/>
        <v>0</v>
      </c>
      <c r="O1006" s="20">
        <f t="shared" si="860"/>
        <v>0</v>
      </c>
      <c r="P1006" s="5" t="s">
        <v>159</v>
      </c>
      <c r="Q1006" s="5" t="s">
        <v>160</v>
      </c>
      <c r="R1006" s="33">
        <f t="shared" si="827"/>
        <v>0</v>
      </c>
      <c r="S1006" s="36">
        <f t="shared" si="833"/>
        <v>0</v>
      </c>
    </row>
    <row r="1007" spans="1:19" ht="19.5" hidden="1" thickTop="1" thickBot="1" x14ac:dyDescent="0.3">
      <c r="A1007" s="3" t="str">
        <f t="shared" si="830"/>
        <v>b</v>
      </c>
      <c r="B1007" s="1" t="s">
        <v>1</v>
      </c>
      <c r="C1007" s="7" t="s">
        <v>8</v>
      </c>
      <c r="D1007" s="15">
        <f t="shared" ref="D1007:E1007" si="861">D1019+D1031</f>
        <v>0</v>
      </c>
      <c r="E1007" s="15">
        <f t="shared" si="861"/>
        <v>0</v>
      </c>
      <c r="F1007" s="20">
        <f t="shared" si="826"/>
        <v>0</v>
      </c>
      <c r="G1007" s="20">
        <f t="shared" ref="G1007:J1007" si="862">G1019+G1031</f>
        <v>0</v>
      </c>
      <c r="H1007" s="20">
        <f t="shared" si="862"/>
        <v>0</v>
      </c>
      <c r="I1007" s="20">
        <f t="shared" si="862"/>
        <v>0</v>
      </c>
      <c r="J1007" s="20">
        <f t="shared" si="862"/>
        <v>0</v>
      </c>
      <c r="K1007" s="20">
        <f t="shared" si="845"/>
        <v>0</v>
      </c>
      <c r="L1007" s="20">
        <f t="shared" ref="L1007:O1007" si="863">L1019+L1031</f>
        <v>0</v>
      </c>
      <c r="M1007" s="20">
        <f t="shared" si="863"/>
        <v>0</v>
      </c>
      <c r="N1007" s="20">
        <f t="shared" si="863"/>
        <v>0</v>
      </c>
      <c r="O1007" s="20">
        <f t="shared" si="863"/>
        <v>0</v>
      </c>
      <c r="P1007" s="5" t="s">
        <v>159</v>
      </c>
      <c r="Q1007" s="5" t="s">
        <v>160</v>
      </c>
      <c r="R1007" s="33">
        <f t="shared" si="827"/>
        <v>0</v>
      </c>
      <c r="S1007" s="36">
        <f t="shared" si="833"/>
        <v>0</v>
      </c>
    </row>
    <row r="1008" spans="1:19" ht="19.5" hidden="1" thickTop="1" thickBot="1" x14ac:dyDescent="0.3">
      <c r="A1008" s="3" t="str">
        <f t="shared" si="830"/>
        <v>b</v>
      </c>
      <c r="B1008" s="1" t="s">
        <v>1</v>
      </c>
      <c r="C1008" s="7" t="s">
        <v>9</v>
      </c>
      <c r="D1008" s="15">
        <f t="shared" ref="D1008:E1008" si="864">D1020+D1032</f>
        <v>0</v>
      </c>
      <c r="E1008" s="15">
        <f t="shared" si="864"/>
        <v>0</v>
      </c>
      <c r="F1008" s="20">
        <f t="shared" si="826"/>
        <v>0</v>
      </c>
      <c r="G1008" s="20">
        <f t="shared" ref="G1008:J1008" si="865">G1020+G1032</f>
        <v>0</v>
      </c>
      <c r="H1008" s="20">
        <f t="shared" si="865"/>
        <v>0</v>
      </c>
      <c r="I1008" s="20">
        <f t="shared" si="865"/>
        <v>0</v>
      </c>
      <c r="J1008" s="20">
        <f t="shared" si="865"/>
        <v>0</v>
      </c>
      <c r="K1008" s="20">
        <f t="shared" si="845"/>
        <v>0</v>
      </c>
      <c r="L1008" s="20">
        <f t="shared" ref="L1008:O1008" si="866">L1020+L1032</f>
        <v>0</v>
      </c>
      <c r="M1008" s="20">
        <f t="shared" si="866"/>
        <v>0</v>
      </c>
      <c r="N1008" s="20">
        <f t="shared" si="866"/>
        <v>0</v>
      </c>
      <c r="O1008" s="20">
        <f t="shared" si="866"/>
        <v>0</v>
      </c>
      <c r="P1008" s="5" t="s">
        <v>159</v>
      </c>
      <c r="Q1008" s="5" t="s">
        <v>160</v>
      </c>
      <c r="R1008" s="33">
        <f t="shared" si="827"/>
        <v>0</v>
      </c>
      <c r="S1008" s="36">
        <f t="shared" si="833"/>
        <v>0</v>
      </c>
    </row>
    <row r="1009" spans="1:19" ht="19.5" hidden="1" thickTop="1" thickBot="1" x14ac:dyDescent="0.3">
      <c r="A1009" s="3" t="str">
        <f t="shared" si="830"/>
        <v>b</v>
      </c>
      <c r="B1009" s="1" t="s">
        <v>1</v>
      </c>
      <c r="C1009" s="7" t="s">
        <v>10</v>
      </c>
      <c r="D1009" s="15">
        <f t="shared" ref="D1009:E1009" si="867">D1021+D1033</f>
        <v>0</v>
      </c>
      <c r="E1009" s="15">
        <f t="shared" si="867"/>
        <v>0</v>
      </c>
      <c r="F1009" s="20">
        <f t="shared" si="826"/>
        <v>0</v>
      </c>
      <c r="G1009" s="20">
        <f t="shared" ref="G1009:J1009" si="868">G1021+G1033</f>
        <v>0</v>
      </c>
      <c r="H1009" s="20">
        <f t="shared" si="868"/>
        <v>0</v>
      </c>
      <c r="I1009" s="20">
        <f t="shared" si="868"/>
        <v>0</v>
      </c>
      <c r="J1009" s="20">
        <f t="shared" si="868"/>
        <v>0</v>
      </c>
      <c r="K1009" s="20">
        <f t="shared" si="845"/>
        <v>0</v>
      </c>
      <c r="L1009" s="20">
        <f t="shared" ref="L1009:O1009" si="869">L1021+L1033</f>
        <v>0</v>
      </c>
      <c r="M1009" s="20">
        <f t="shared" si="869"/>
        <v>0</v>
      </c>
      <c r="N1009" s="20">
        <f t="shared" si="869"/>
        <v>0</v>
      </c>
      <c r="O1009" s="20">
        <f t="shared" si="869"/>
        <v>0</v>
      </c>
      <c r="P1009" s="5" t="s">
        <v>159</v>
      </c>
      <c r="Q1009" s="5" t="s">
        <v>160</v>
      </c>
      <c r="R1009" s="33">
        <f t="shared" si="827"/>
        <v>0</v>
      </c>
      <c r="S1009" s="36">
        <f t="shared" si="833"/>
        <v>0</v>
      </c>
    </row>
    <row r="1010" spans="1:19" ht="19.5" hidden="1" thickTop="1" thickBot="1" x14ac:dyDescent="0.3">
      <c r="A1010" s="3" t="str">
        <f t="shared" si="830"/>
        <v>b</v>
      </c>
      <c r="B1010" s="1" t="s">
        <v>1</v>
      </c>
      <c r="C1010" s="7" t="s">
        <v>11</v>
      </c>
      <c r="D1010" s="15">
        <f t="shared" ref="D1010:E1010" si="870">D1022+D1034</f>
        <v>0</v>
      </c>
      <c r="E1010" s="15">
        <f t="shared" si="870"/>
        <v>0</v>
      </c>
      <c r="F1010" s="20">
        <f t="shared" si="826"/>
        <v>0</v>
      </c>
      <c r="G1010" s="20">
        <f t="shared" ref="G1010:J1010" si="871">G1022+G1034</f>
        <v>0</v>
      </c>
      <c r="H1010" s="20">
        <f t="shared" si="871"/>
        <v>0</v>
      </c>
      <c r="I1010" s="20">
        <f t="shared" si="871"/>
        <v>0</v>
      </c>
      <c r="J1010" s="20">
        <f t="shared" si="871"/>
        <v>0</v>
      </c>
      <c r="K1010" s="20">
        <f t="shared" si="845"/>
        <v>0</v>
      </c>
      <c r="L1010" s="20">
        <f t="shared" ref="L1010:O1010" si="872">L1022+L1034</f>
        <v>0</v>
      </c>
      <c r="M1010" s="20">
        <f t="shared" si="872"/>
        <v>0</v>
      </c>
      <c r="N1010" s="20">
        <f t="shared" si="872"/>
        <v>0</v>
      </c>
      <c r="O1010" s="20">
        <f t="shared" si="872"/>
        <v>0</v>
      </c>
      <c r="P1010" s="5" t="s">
        <v>159</v>
      </c>
      <c r="Q1010" s="5" t="s">
        <v>160</v>
      </c>
      <c r="R1010" s="33">
        <f t="shared" si="827"/>
        <v>0</v>
      </c>
      <c r="S1010" s="36">
        <f t="shared" si="833"/>
        <v>0</v>
      </c>
    </row>
    <row r="1011" spans="1:19" ht="19.5" hidden="1" thickTop="1" thickBot="1" x14ac:dyDescent="0.3">
      <c r="A1011" s="3" t="str">
        <f t="shared" si="830"/>
        <v>b</v>
      </c>
      <c r="B1011" s="1" t="s">
        <v>1</v>
      </c>
      <c r="C1011" s="7" t="s">
        <v>12</v>
      </c>
      <c r="D1011" s="15">
        <f t="shared" ref="D1011:E1011" si="873">D1023+D1035</f>
        <v>0</v>
      </c>
      <c r="E1011" s="15">
        <f t="shared" si="873"/>
        <v>0</v>
      </c>
      <c r="F1011" s="20">
        <f t="shared" si="826"/>
        <v>0</v>
      </c>
      <c r="G1011" s="20">
        <f t="shared" ref="G1011:J1011" si="874">G1023+G1035</f>
        <v>0</v>
      </c>
      <c r="H1011" s="20">
        <f t="shared" si="874"/>
        <v>0</v>
      </c>
      <c r="I1011" s="20">
        <f t="shared" si="874"/>
        <v>0</v>
      </c>
      <c r="J1011" s="20">
        <f t="shared" si="874"/>
        <v>0</v>
      </c>
      <c r="K1011" s="20">
        <f t="shared" si="845"/>
        <v>0</v>
      </c>
      <c r="L1011" s="20">
        <f t="shared" ref="L1011:O1011" si="875">L1023+L1035</f>
        <v>0</v>
      </c>
      <c r="M1011" s="20">
        <f t="shared" si="875"/>
        <v>0</v>
      </c>
      <c r="N1011" s="20">
        <f t="shared" si="875"/>
        <v>0</v>
      </c>
      <c r="O1011" s="20">
        <f t="shared" si="875"/>
        <v>0</v>
      </c>
      <c r="P1011" s="5" t="s">
        <v>159</v>
      </c>
      <c r="Q1011" s="5" t="s">
        <v>160</v>
      </c>
      <c r="R1011" s="33">
        <f t="shared" si="827"/>
        <v>0</v>
      </c>
      <c r="S1011" s="36">
        <f t="shared" si="833"/>
        <v>0</v>
      </c>
    </row>
    <row r="1012" spans="1:19" ht="46.5" thickTop="1" thickBot="1" x14ac:dyDescent="0.3">
      <c r="A1012" s="3" t="str">
        <f t="shared" si="830"/>
        <v>a</v>
      </c>
      <c r="B1012" s="8" t="s">
        <v>149</v>
      </c>
      <c r="C1012" s="9" t="s">
        <v>150</v>
      </c>
      <c r="D1012" s="14">
        <f>D1013+D1021+D1022+D1023</f>
        <v>1000000</v>
      </c>
      <c r="E1012" s="14">
        <f>E1013+E1021+E1022+E1023</f>
        <v>0</v>
      </c>
      <c r="F1012" s="19">
        <f t="shared" si="826"/>
        <v>1000000</v>
      </c>
      <c r="G1012" s="19">
        <f t="shared" ref="G1012:J1012" si="876">G1013+G1021+G1022+G1023</f>
        <v>500000</v>
      </c>
      <c r="H1012" s="19">
        <f t="shared" si="876"/>
        <v>160000</v>
      </c>
      <c r="I1012" s="19">
        <f t="shared" si="876"/>
        <v>160000</v>
      </c>
      <c r="J1012" s="19">
        <f t="shared" si="876"/>
        <v>180000</v>
      </c>
      <c r="K1012" s="19">
        <f t="shared" si="845"/>
        <v>0</v>
      </c>
      <c r="L1012" s="19">
        <f t="shared" ref="L1012:O1012" si="877">L1013+L1021+L1022+L1023</f>
        <v>0</v>
      </c>
      <c r="M1012" s="19">
        <f t="shared" si="877"/>
        <v>0</v>
      </c>
      <c r="N1012" s="19">
        <f t="shared" si="877"/>
        <v>0</v>
      </c>
      <c r="O1012" s="19">
        <f t="shared" si="877"/>
        <v>0</v>
      </c>
      <c r="P1012" s="5" t="s">
        <v>159</v>
      </c>
      <c r="Q1012" s="5" t="s">
        <v>160</v>
      </c>
      <c r="R1012" s="33">
        <f t="shared" si="827"/>
        <v>0</v>
      </c>
      <c r="S1012" s="36">
        <f t="shared" si="833"/>
        <v>0</v>
      </c>
    </row>
    <row r="1013" spans="1:19" ht="19.5" thickTop="1" thickBot="1" x14ac:dyDescent="0.3">
      <c r="A1013" s="3" t="str">
        <f t="shared" si="830"/>
        <v>a</v>
      </c>
      <c r="B1013" s="1" t="s">
        <v>1</v>
      </c>
      <c r="C1013" s="7" t="s">
        <v>2</v>
      </c>
      <c r="D1013" s="15">
        <f>D1014+D1015+D1016+D1017+D1018+D1019+D1020</f>
        <v>1000000</v>
      </c>
      <c r="E1013" s="15">
        <f>E1014+E1015+E1016+E1017+E1018+E1019+E1020</f>
        <v>0</v>
      </c>
      <c r="F1013" s="20">
        <f t="shared" si="826"/>
        <v>1000000</v>
      </c>
      <c r="G1013" s="20">
        <f t="shared" ref="G1013:J1013" si="878">G1014+G1015+G1016+G1017+G1018+G1019+G1020</f>
        <v>500000</v>
      </c>
      <c r="H1013" s="20">
        <f t="shared" si="878"/>
        <v>160000</v>
      </c>
      <c r="I1013" s="20">
        <f t="shared" si="878"/>
        <v>160000</v>
      </c>
      <c r="J1013" s="20">
        <f t="shared" si="878"/>
        <v>180000</v>
      </c>
      <c r="K1013" s="20">
        <f t="shared" si="845"/>
        <v>0</v>
      </c>
      <c r="L1013" s="20">
        <f t="shared" ref="L1013:O1013" si="879">L1014+L1015+L1016+L1017+L1018+L1019+L1020</f>
        <v>0</v>
      </c>
      <c r="M1013" s="20">
        <f t="shared" si="879"/>
        <v>0</v>
      </c>
      <c r="N1013" s="20">
        <f t="shared" si="879"/>
        <v>0</v>
      </c>
      <c r="O1013" s="20">
        <f t="shared" si="879"/>
        <v>0</v>
      </c>
      <c r="P1013" s="5" t="s">
        <v>159</v>
      </c>
      <c r="Q1013" s="5" t="s">
        <v>160</v>
      </c>
      <c r="R1013" s="33">
        <f t="shared" si="827"/>
        <v>0</v>
      </c>
      <c r="S1013" s="36">
        <f t="shared" si="833"/>
        <v>0</v>
      </c>
    </row>
    <row r="1014" spans="1:19" ht="19.5" hidden="1" thickTop="1" thickBot="1" x14ac:dyDescent="0.3">
      <c r="A1014" s="3" t="str">
        <f t="shared" si="830"/>
        <v>b</v>
      </c>
      <c r="B1014" s="1" t="s">
        <v>1</v>
      </c>
      <c r="C1014" s="7" t="s">
        <v>3</v>
      </c>
      <c r="D1014" s="16">
        <v>0</v>
      </c>
      <c r="E1014" s="16">
        <v>0</v>
      </c>
      <c r="F1014" s="22">
        <f t="shared" si="826"/>
        <v>0</v>
      </c>
      <c r="G1014" s="22"/>
      <c r="H1014" s="22"/>
      <c r="I1014" s="21"/>
      <c r="J1014" s="22"/>
      <c r="K1014" s="22">
        <f t="shared" si="845"/>
        <v>0</v>
      </c>
      <c r="L1014" s="22"/>
      <c r="M1014" s="22"/>
      <c r="N1014" s="21"/>
      <c r="O1014" s="22"/>
      <c r="Q1014" s="5" t="s">
        <v>160</v>
      </c>
      <c r="R1014" s="33">
        <f t="shared" si="827"/>
        <v>0</v>
      </c>
      <c r="S1014" s="36">
        <f t="shared" si="833"/>
        <v>0</v>
      </c>
    </row>
    <row r="1015" spans="1:19" ht="19.5" thickTop="1" thickBot="1" x14ac:dyDescent="0.3">
      <c r="A1015" s="3" t="str">
        <f t="shared" si="830"/>
        <v>a</v>
      </c>
      <c r="B1015" s="1" t="s">
        <v>1</v>
      </c>
      <c r="C1015" s="7" t="s">
        <v>4</v>
      </c>
      <c r="D1015" s="16">
        <v>1000000</v>
      </c>
      <c r="E1015" s="16">
        <v>0</v>
      </c>
      <c r="F1015" s="22">
        <f t="shared" si="826"/>
        <v>1000000</v>
      </c>
      <c r="G1015" s="22">
        <v>500000</v>
      </c>
      <c r="H1015" s="22">
        <v>160000</v>
      </c>
      <c r="I1015" s="22">
        <v>160000</v>
      </c>
      <c r="J1015" s="22">
        <v>180000</v>
      </c>
      <c r="K1015" s="22">
        <f t="shared" si="845"/>
        <v>0</v>
      </c>
      <c r="L1015" s="22"/>
      <c r="M1015" s="22"/>
      <c r="N1015" s="21"/>
      <c r="O1015" s="22"/>
      <c r="Q1015" s="5" t="s">
        <v>160</v>
      </c>
      <c r="R1015" s="33">
        <f t="shared" si="827"/>
        <v>0</v>
      </c>
      <c r="S1015" s="36">
        <f t="shared" si="833"/>
        <v>0</v>
      </c>
    </row>
    <row r="1016" spans="1:19" ht="19.5" hidden="1" thickTop="1" thickBot="1" x14ac:dyDescent="0.3">
      <c r="A1016" s="3" t="str">
        <f t="shared" si="830"/>
        <v>b</v>
      </c>
      <c r="B1016" s="1" t="s">
        <v>1</v>
      </c>
      <c r="C1016" s="7" t="s">
        <v>5</v>
      </c>
      <c r="D1016" s="16">
        <v>0</v>
      </c>
      <c r="E1016" s="16">
        <v>0</v>
      </c>
      <c r="F1016" s="22">
        <f t="shared" si="826"/>
        <v>0</v>
      </c>
      <c r="G1016" s="22"/>
      <c r="H1016" s="22"/>
      <c r="I1016" s="21"/>
      <c r="J1016" s="22"/>
      <c r="K1016" s="22">
        <f t="shared" si="845"/>
        <v>0</v>
      </c>
      <c r="L1016" s="22"/>
      <c r="M1016" s="22"/>
      <c r="N1016" s="21"/>
      <c r="O1016" s="22"/>
      <c r="Q1016" s="5" t="s">
        <v>160</v>
      </c>
      <c r="R1016" s="33">
        <f t="shared" si="827"/>
        <v>0</v>
      </c>
      <c r="S1016" s="36">
        <f t="shared" si="833"/>
        <v>0</v>
      </c>
    </row>
    <row r="1017" spans="1:19" ht="19.5" hidden="1" thickTop="1" thickBot="1" x14ac:dyDescent="0.3">
      <c r="A1017" s="3" t="str">
        <f t="shared" si="830"/>
        <v>b</v>
      </c>
      <c r="B1017" s="1" t="s">
        <v>1</v>
      </c>
      <c r="C1017" s="7" t="s">
        <v>6</v>
      </c>
      <c r="D1017" s="16">
        <v>0</v>
      </c>
      <c r="E1017" s="16">
        <v>0</v>
      </c>
      <c r="F1017" s="22">
        <f t="shared" si="826"/>
        <v>0</v>
      </c>
      <c r="G1017" s="22"/>
      <c r="H1017" s="22"/>
      <c r="I1017" s="21"/>
      <c r="J1017" s="22"/>
      <c r="K1017" s="22">
        <f t="shared" si="845"/>
        <v>0</v>
      </c>
      <c r="L1017" s="22"/>
      <c r="M1017" s="22"/>
      <c r="N1017" s="21"/>
      <c r="O1017" s="22"/>
      <c r="Q1017" s="5" t="s">
        <v>160</v>
      </c>
      <c r="R1017" s="33">
        <f t="shared" si="827"/>
        <v>0</v>
      </c>
      <c r="S1017" s="36">
        <f t="shared" si="833"/>
        <v>0</v>
      </c>
    </row>
    <row r="1018" spans="1:19" ht="19.5" hidden="1" thickTop="1" thickBot="1" x14ac:dyDescent="0.3">
      <c r="A1018" s="3" t="str">
        <f t="shared" si="830"/>
        <v>b</v>
      </c>
      <c r="B1018" s="1" t="s">
        <v>1</v>
      </c>
      <c r="C1018" s="7" t="s">
        <v>7</v>
      </c>
      <c r="D1018" s="16">
        <v>0</v>
      </c>
      <c r="E1018" s="16">
        <v>0</v>
      </c>
      <c r="F1018" s="22">
        <f t="shared" si="826"/>
        <v>0</v>
      </c>
      <c r="G1018" s="22"/>
      <c r="H1018" s="22"/>
      <c r="I1018" s="21"/>
      <c r="J1018" s="22"/>
      <c r="K1018" s="22">
        <f t="shared" si="845"/>
        <v>0</v>
      </c>
      <c r="L1018" s="22"/>
      <c r="M1018" s="22"/>
      <c r="N1018" s="21"/>
      <c r="O1018" s="22"/>
      <c r="Q1018" s="5" t="s">
        <v>160</v>
      </c>
      <c r="R1018" s="33">
        <f t="shared" si="827"/>
        <v>0</v>
      </c>
      <c r="S1018" s="36">
        <f t="shared" si="833"/>
        <v>0</v>
      </c>
    </row>
    <row r="1019" spans="1:19" ht="19.5" hidden="1" thickTop="1" thickBot="1" x14ac:dyDescent="0.3">
      <c r="A1019" s="3" t="str">
        <f t="shared" si="830"/>
        <v>b</v>
      </c>
      <c r="B1019" s="1" t="s">
        <v>1</v>
      </c>
      <c r="C1019" s="7" t="s">
        <v>8</v>
      </c>
      <c r="D1019" s="16">
        <v>0</v>
      </c>
      <c r="E1019" s="16">
        <v>0</v>
      </c>
      <c r="F1019" s="22">
        <f t="shared" si="826"/>
        <v>0</v>
      </c>
      <c r="G1019" s="22"/>
      <c r="H1019" s="22"/>
      <c r="I1019" s="21"/>
      <c r="J1019" s="22"/>
      <c r="K1019" s="22">
        <f t="shared" si="845"/>
        <v>0</v>
      </c>
      <c r="L1019" s="22"/>
      <c r="M1019" s="22"/>
      <c r="N1019" s="21"/>
      <c r="O1019" s="22"/>
      <c r="Q1019" s="5" t="s">
        <v>160</v>
      </c>
      <c r="R1019" s="33">
        <f t="shared" si="827"/>
        <v>0</v>
      </c>
      <c r="S1019" s="36">
        <f t="shared" si="833"/>
        <v>0</v>
      </c>
    </row>
    <row r="1020" spans="1:19" ht="19.5" hidden="1" thickTop="1" thickBot="1" x14ac:dyDescent="0.3">
      <c r="A1020" s="3" t="str">
        <f t="shared" si="830"/>
        <v>b</v>
      </c>
      <c r="B1020" s="1" t="s">
        <v>1</v>
      </c>
      <c r="C1020" s="7" t="s">
        <v>9</v>
      </c>
      <c r="D1020" s="16">
        <v>0</v>
      </c>
      <c r="E1020" s="16">
        <v>0</v>
      </c>
      <c r="F1020" s="22">
        <f t="shared" si="826"/>
        <v>0</v>
      </c>
      <c r="G1020" s="22"/>
      <c r="H1020" s="22"/>
      <c r="I1020" s="21"/>
      <c r="J1020" s="22"/>
      <c r="K1020" s="22">
        <f t="shared" si="845"/>
        <v>0</v>
      </c>
      <c r="L1020" s="22"/>
      <c r="M1020" s="22"/>
      <c r="N1020" s="21"/>
      <c r="O1020" s="22"/>
      <c r="Q1020" s="5" t="s">
        <v>160</v>
      </c>
      <c r="R1020" s="33">
        <f t="shared" si="827"/>
        <v>0</v>
      </c>
      <c r="S1020" s="36">
        <f t="shared" si="833"/>
        <v>0</v>
      </c>
    </row>
    <row r="1021" spans="1:19" ht="19.5" hidden="1" thickTop="1" thickBot="1" x14ac:dyDescent="0.3">
      <c r="A1021" s="3" t="str">
        <f t="shared" si="830"/>
        <v>b</v>
      </c>
      <c r="B1021" s="1" t="s">
        <v>1</v>
      </c>
      <c r="C1021" s="7" t="s">
        <v>10</v>
      </c>
      <c r="D1021" s="16">
        <v>0</v>
      </c>
      <c r="E1021" s="16">
        <v>0</v>
      </c>
      <c r="F1021" s="22">
        <f t="shared" si="826"/>
        <v>0</v>
      </c>
      <c r="G1021" s="22"/>
      <c r="H1021" s="22"/>
      <c r="I1021" s="21"/>
      <c r="J1021" s="22"/>
      <c r="K1021" s="22">
        <f t="shared" si="845"/>
        <v>0</v>
      </c>
      <c r="L1021" s="22"/>
      <c r="M1021" s="22"/>
      <c r="N1021" s="21"/>
      <c r="O1021" s="22"/>
      <c r="Q1021" s="5" t="s">
        <v>160</v>
      </c>
      <c r="R1021" s="33">
        <f t="shared" si="827"/>
        <v>0</v>
      </c>
      <c r="S1021" s="36">
        <f t="shared" si="833"/>
        <v>0</v>
      </c>
    </row>
    <row r="1022" spans="1:19" ht="19.5" hidden="1" thickTop="1" thickBot="1" x14ac:dyDescent="0.3">
      <c r="A1022" s="3" t="str">
        <f t="shared" si="830"/>
        <v>b</v>
      </c>
      <c r="B1022" s="1" t="s">
        <v>1</v>
      </c>
      <c r="C1022" s="7" t="s">
        <v>11</v>
      </c>
      <c r="D1022" s="16">
        <v>0</v>
      </c>
      <c r="E1022" s="16">
        <v>0</v>
      </c>
      <c r="F1022" s="22">
        <f t="shared" si="826"/>
        <v>0</v>
      </c>
      <c r="G1022" s="22"/>
      <c r="H1022" s="22"/>
      <c r="I1022" s="21"/>
      <c r="J1022" s="22"/>
      <c r="K1022" s="22">
        <f t="shared" si="845"/>
        <v>0</v>
      </c>
      <c r="L1022" s="22"/>
      <c r="M1022" s="22"/>
      <c r="N1022" s="21"/>
      <c r="O1022" s="22"/>
      <c r="Q1022" s="5" t="s">
        <v>160</v>
      </c>
      <c r="R1022" s="33">
        <f t="shared" si="827"/>
        <v>0</v>
      </c>
      <c r="S1022" s="36">
        <f t="shared" si="833"/>
        <v>0</v>
      </c>
    </row>
    <row r="1023" spans="1:19" ht="19.5" hidden="1" thickTop="1" thickBot="1" x14ac:dyDescent="0.3">
      <c r="A1023" s="3" t="str">
        <f t="shared" si="830"/>
        <v>b</v>
      </c>
      <c r="B1023" s="1" t="s">
        <v>1</v>
      </c>
      <c r="C1023" s="7" t="s">
        <v>12</v>
      </c>
      <c r="D1023" s="16">
        <v>0</v>
      </c>
      <c r="E1023" s="16">
        <v>0</v>
      </c>
      <c r="F1023" s="22">
        <f t="shared" si="826"/>
        <v>0</v>
      </c>
      <c r="G1023" s="22"/>
      <c r="H1023" s="22"/>
      <c r="I1023" s="21"/>
      <c r="J1023" s="22"/>
      <c r="K1023" s="22">
        <f t="shared" si="845"/>
        <v>0</v>
      </c>
      <c r="L1023" s="22"/>
      <c r="M1023" s="22"/>
      <c r="N1023" s="21"/>
      <c r="O1023" s="22"/>
      <c r="Q1023" s="5" t="s">
        <v>160</v>
      </c>
      <c r="R1023" s="33">
        <f t="shared" si="827"/>
        <v>0</v>
      </c>
      <c r="S1023" s="36">
        <f t="shared" si="833"/>
        <v>0</v>
      </c>
    </row>
    <row r="1024" spans="1:19" ht="61.5" hidden="1" thickTop="1" thickBot="1" x14ac:dyDescent="0.3">
      <c r="A1024" s="3" t="str">
        <f t="shared" si="830"/>
        <v>b</v>
      </c>
      <c r="B1024" s="8" t="s">
        <v>151</v>
      </c>
      <c r="C1024" s="9" t="s">
        <v>152</v>
      </c>
      <c r="D1024" s="14">
        <f>D1025+D1033+D1034+D1035</f>
        <v>0</v>
      </c>
      <c r="E1024" s="14">
        <f>E1025+E1033+E1034+E1035</f>
        <v>0</v>
      </c>
      <c r="F1024" s="19">
        <f t="shared" ref="F1024:F1083" si="880">G1024+H1024+I1024+J1024</f>
        <v>0</v>
      </c>
      <c r="G1024" s="19">
        <f t="shared" ref="G1024:J1024" si="881">G1025+G1033+G1034+G1035</f>
        <v>0</v>
      </c>
      <c r="H1024" s="19">
        <f t="shared" si="881"/>
        <v>0</v>
      </c>
      <c r="I1024" s="19">
        <f t="shared" si="881"/>
        <v>0</v>
      </c>
      <c r="J1024" s="19">
        <f t="shared" si="881"/>
        <v>0</v>
      </c>
      <c r="K1024" s="19">
        <f t="shared" si="845"/>
        <v>0</v>
      </c>
      <c r="L1024" s="19">
        <f t="shared" ref="L1024:O1024" si="882">L1025+L1033+L1034+L1035</f>
        <v>0</v>
      </c>
      <c r="M1024" s="19">
        <f t="shared" si="882"/>
        <v>0</v>
      </c>
      <c r="N1024" s="19">
        <f t="shared" si="882"/>
        <v>0</v>
      </c>
      <c r="O1024" s="19">
        <f t="shared" si="882"/>
        <v>0</v>
      </c>
      <c r="P1024" s="5" t="s">
        <v>159</v>
      </c>
      <c r="Q1024" s="5" t="s">
        <v>160</v>
      </c>
      <c r="R1024" s="33">
        <f t="shared" ref="R1024:R1083" si="883">D1024-F1024</f>
        <v>0</v>
      </c>
      <c r="S1024" s="36">
        <f t="shared" si="833"/>
        <v>0</v>
      </c>
    </row>
    <row r="1025" spans="1:19" ht="19.5" hidden="1" thickTop="1" thickBot="1" x14ac:dyDescent="0.3">
      <c r="A1025" s="3" t="str">
        <f t="shared" si="830"/>
        <v>b</v>
      </c>
      <c r="B1025" s="1" t="s">
        <v>1</v>
      </c>
      <c r="C1025" s="7" t="s">
        <v>2</v>
      </c>
      <c r="D1025" s="15">
        <f>D1026+D1027+D1028+D1029+D1030+D1031+D1032</f>
        <v>0</v>
      </c>
      <c r="E1025" s="15">
        <f>E1026+E1027+E1028+E1029+E1030+E1031+E1032</f>
        <v>0</v>
      </c>
      <c r="F1025" s="20">
        <f t="shared" si="880"/>
        <v>0</v>
      </c>
      <c r="G1025" s="20">
        <f t="shared" ref="G1025:J1025" si="884">G1026+G1027+G1028+G1029+G1030+G1031+G1032</f>
        <v>0</v>
      </c>
      <c r="H1025" s="20">
        <f t="shared" si="884"/>
        <v>0</v>
      </c>
      <c r="I1025" s="20">
        <f t="shared" si="884"/>
        <v>0</v>
      </c>
      <c r="J1025" s="20">
        <f t="shared" si="884"/>
        <v>0</v>
      </c>
      <c r="K1025" s="20">
        <f t="shared" si="845"/>
        <v>0</v>
      </c>
      <c r="L1025" s="20">
        <f t="shared" ref="L1025:O1025" si="885">L1026+L1027+L1028+L1029+L1030+L1031+L1032</f>
        <v>0</v>
      </c>
      <c r="M1025" s="20">
        <f t="shared" si="885"/>
        <v>0</v>
      </c>
      <c r="N1025" s="20">
        <f t="shared" si="885"/>
        <v>0</v>
      </c>
      <c r="O1025" s="20">
        <f t="shared" si="885"/>
        <v>0</v>
      </c>
      <c r="P1025" s="5" t="s">
        <v>159</v>
      </c>
      <c r="Q1025" s="5" t="s">
        <v>160</v>
      </c>
      <c r="R1025" s="33">
        <f t="shared" si="883"/>
        <v>0</v>
      </c>
      <c r="S1025" s="36">
        <f t="shared" si="833"/>
        <v>0</v>
      </c>
    </row>
    <row r="1026" spans="1:19" ht="19.5" hidden="1" thickTop="1" thickBot="1" x14ac:dyDescent="0.3">
      <c r="A1026" s="3" t="str">
        <f t="shared" si="830"/>
        <v>b</v>
      </c>
      <c r="B1026" s="1" t="s">
        <v>1</v>
      </c>
      <c r="C1026" s="7" t="s">
        <v>3</v>
      </c>
      <c r="D1026" s="16">
        <v>0</v>
      </c>
      <c r="E1026" s="16">
        <v>0</v>
      </c>
      <c r="F1026" s="22">
        <f t="shared" si="880"/>
        <v>0</v>
      </c>
      <c r="G1026" s="22"/>
      <c r="H1026" s="22"/>
      <c r="I1026" s="21"/>
      <c r="J1026" s="22"/>
      <c r="K1026" s="22">
        <f t="shared" si="845"/>
        <v>0</v>
      </c>
      <c r="L1026" s="22"/>
      <c r="M1026" s="22"/>
      <c r="N1026" s="21"/>
      <c r="O1026" s="22"/>
      <c r="Q1026" s="5" t="s">
        <v>160</v>
      </c>
      <c r="R1026" s="33">
        <f t="shared" si="883"/>
        <v>0</v>
      </c>
      <c r="S1026" s="36">
        <f t="shared" si="833"/>
        <v>0</v>
      </c>
    </row>
    <row r="1027" spans="1:19" ht="19.5" hidden="1" thickTop="1" thickBot="1" x14ac:dyDescent="0.3">
      <c r="A1027" s="3" t="str">
        <f t="shared" si="830"/>
        <v>b</v>
      </c>
      <c r="B1027" s="1" t="s">
        <v>1</v>
      </c>
      <c r="C1027" s="7" t="s">
        <v>4</v>
      </c>
      <c r="D1027" s="16">
        <v>0</v>
      </c>
      <c r="E1027" s="16">
        <v>0</v>
      </c>
      <c r="F1027" s="22">
        <f t="shared" si="880"/>
        <v>0</v>
      </c>
      <c r="G1027" s="22"/>
      <c r="H1027" s="22"/>
      <c r="I1027" s="21"/>
      <c r="J1027" s="22"/>
      <c r="K1027" s="22">
        <f t="shared" si="845"/>
        <v>0</v>
      </c>
      <c r="L1027" s="22"/>
      <c r="M1027" s="22"/>
      <c r="N1027" s="21"/>
      <c r="O1027" s="22"/>
      <c r="Q1027" s="5" t="s">
        <v>160</v>
      </c>
      <c r="R1027" s="33">
        <f t="shared" si="883"/>
        <v>0</v>
      </c>
      <c r="S1027" s="36">
        <f t="shared" si="833"/>
        <v>0</v>
      </c>
    </row>
    <row r="1028" spans="1:19" ht="19.5" hidden="1" thickTop="1" thickBot="1" x14ac:dyDescent="0.3">
      <c r="A1028" s="3" t="str">
        <f t="shared" si="830"/>
        <v>b</v>
      </c>
      <c r="B1028" s="1" t="s">
        <v>1</v>
      </c>
      <c r="C1028" s="7" t="s">
        <v>5</v>
      </c>
      <c r="D1028" s="16">
        <v>0</v>
      </c>
      <c r="E1028" s="16">
        <v>0</v>
      </c>
      <c r="F1028" s="22">
        <f t="shared" si="880"/>
        <v>0</v>
      </c>
      <c r="G1028" s="22"/>
      <c r="H1028" s="22"/>
      <c r="I1028" s="21"/>
      <c r="J1028" s="22"/>
      <c r="K1028" s="22">
        <f t="shared" si="845"/>
        <v>0</v>
      </c>
      <c r="L1028" s="22"/>
      <c r="M1028" s="22"/>
      <c r="N1028" s="21"/>
      <c r="O1028" s="22"/>
      <c r="Q1028" s="5" t="s">
        <v>160</v>
      </c>
      <c r="R1028" s="33">
        <f t="shared" si="883"/>
        <v>0</v>
      </c>
      <c r="S1028" s="36">
        <f t="shared" si="833"/>
        <v>0</v>
      </c>
    </row>
    <row r="1029" spans="1:19" ht="19.5" hidden="1" thickTop="1" thickBot="1" x14ac:dyDescent="0.3">
      <c r="A1029" s="3" t="str">
        <f t="shared" ref="A1029:A1092" si="886">IF((D1029+F1029+G1029+H1029+J1029+I1029)&gt;0,"a","b")</f>
        <v>b</v>
      </c>
      <c r="B1029" s="1" t="s">
        <v>1</v>
      </c>
      <c r="C1029" s="7" t="s">
        <v>6</v>
      </c>
      <c r="D1029" s="16">
        <v>0</v>
      </c>
      <c r="E1029" s="16">
        <v>0</v>
      </c>
      <c r="F1029" s="22">
        <f t="shared" si="880"/>
        <v>0</v>
      </c>
      <c r="G1029" s="22"/>
      <c r="H1029" s="22"/>
      <c r="I1029" s="21"/>
      <c r="J1029" s="22"/>
      <c r="K1029" s="22">
        <f t="shared" si="845"/>
        <v>0</v>
      </c>
      <c r="L1029" s="22"/>
      <c r="M1029" s="22"/>
      <c r="N1029" s="21"/>
      <c r="O1029" s="22"/>
      <c r="Q1029" s="5" t="s">
        <v>160</v>
      </c>
      <c r="R1029" s="33">
        <f t="shared" si="883"/>
        <v>0</v>
      </c>
      <c r="S1029" s="36">
        <f t="shared" ref="S1029:S1092" si="887">E1029-K1029</f>
        <v>0</v>
      </c>
    </row>
    <row r="1030" spans="1:19" ht="19.5" hidden="1" thickTop="1" thickBot="1" x14ac:dyDescent="0.3">
      <c r="A1030" s="3" t="str">
        <f t="shared" si="886"/>
        <v>b</v>
      </c>
      <c r="B1030" s="1" t="s">
        <v>1</v>
      </c>
      <c r="C1030" s="7" t="s">
        <v>7</v>
      </c>
      <c r="D1030" s="16">
        <v>0</v>
      </c>
      <c r="E1030" s="16">
        <v>0</v>
      </c>
      <c r="F1030" s="22">
        <f t="shared" si="880"/>
        <v>0</v>
      </c>
      <c r="G1030" s="22"/>
      <c r="H1030" s="22"/>
      <c r="I1030" s="21"/>
      <c r="J1030" s="22"/>
      <c r="K1030" s="22">
        <f t="shared" si="845"/>
        <v>0</v>
      </c>
      <c r="L1030" s="22"/>
      <c r="M1030" s="22"/>
      <c r="N1030" s="21"/>
      <c r="O1030" s="22"/>
      <c r="Q1030" s="5" t="s">
        <v>160</v>
      </c>
      <c r="R1030" s="33">
        <f t="shared" si="883"/>
        <v>0</v>
      </c>
      <c r="S1030" s="36">
        <f t="shared" si="887"/>
        <v>0</v>
      </c>
    </row>
    <row r="1031" spans="1:19" ht="19.5" hidden="1" thickTop="1" thickBot="1" x14ac:dyDescent="0.3">
      <c r="A1031" s="3" t="str">
        <f t="shared" si="886"/>
        <v>b</v>
      </c>
      <c r="B1031" s="1" t="s">
        <v>1</v>
      </c>
      <c r="C1031" s="7" t="s">
        <v>8</v>
      </c>
      <c r="D1031" s="16">
        <v>0</v>
      </c>
      <c r="E1031" s="16">
        <v>0</v>
      </c>
      <c r="F1031" s="22">
        <f t="shared" si="880"/>
        <v>0</v>
      </c>
      <c r="G1031" s="22"/>
      <c r="H1031" s="22"/>
      <c r="I1031" s="21"/>
      <c r="J1031" s="22"/>
      <c r="K1031" s="22">
        <f t="shared" si="845"/>
        <v>0</v>
      </c>
      <c r="L1031" s="22"/>
      <c r="M1031" s="22"/>
      <c r="N1031" s="21"/>
      <c r="O1031" s="22"/>
      <c r="Q1031" s="5" t="s">
        <v>160</v>
      </c>
      <c r="R1031" s="33">
        <f t="shared" si="883"/>
        <v>0</v>
      </c>
      <c r="S1031" s="36">
        <f t="shared" si="887"/>
        <v>0</v>
      </c>
    </row>
    <row r="1032" spans="1:19" ht="19.5" hidden="1" thickTop="1" thickBot="1" x14ac:dyDescent="0.3">
      <c r="A1032" s="3" t="str">
        <f t="shared" si="886"/>
        <v>b</v>
      </c>
      <c r="B1032" s="1" t="s">
        <v>1</v>
      </c>
      <c r="C1032" s="7" t="s">
        <v>9</v>
      </c>
      <c r="D1032" s="16">
        <v>0</v>
      </c>
      <c r="E1032" s="16">
        <v>0</v>
      </c>
      <c r="F1032" s="22">
        <f t="shared" si="880"/>
        <v>0</v>
      </c>
      <c r="G1032" s="22"/>
      <c r="H1032" s="22"/>
      <c r="I1032" s="21"/>
      <c r="J1032" s="22"/>
      <c r="K1032" s="22">
        <f t="shared" si="845"/>
        <v>0</v>
      </c>
      <c r="L1032" s="22"/>
      <c r="M1032" s="22"/>
      <c r="N1032" s="21"/>
      <c r="O1032" s="22"/>
      <c r="Q1032" s="5" t="s">
        <v>160</v>
      </c>
      <c r="R1032" s="33">
        <f t="shared" si="883"/>
        <v>0</v>
      </c>
      <c r="S1032" s="36">
        <f t="shared" si="887"/>
        <v>0</v>
      </c>
    </row>
    <row r="1033" spans="1:19" ht="19.5" hidden="1" thickTop="1" thickBot="1" x14ac:dyDescent="0.3">
      <c r="A1033" s="3" t="str">
        <f t="shared" si="886"/>
        <v>b</v>
      </c>
      <c r="B1033" s="1" t="s">
        <v>1</v>
      </c>
      <c r="C1033" s="7" t="s">
        <v>10</v>
      </c>
      <c r="D1033" s="16">
        <v>0</v>
      </c>
      <c r="E1033" s="16">
        <v>0</v>
      </c>
      <c r="F1033" s="22">
        <f t="shared" si="880"/>
        <v>0</v>
      </c>
      <c r="G1033" s="22"/>
      <c r="H1033" s="22"/>
      <c r="I1033" s="21"/>
      <c r="J1033" s="22"/>
      <c r="K1033" s="22">
        <f t="shared" si="845"/>
        <v>0</v>
      </c>
      <c r="L1033" s="22"/>
      <c r="M1033" s="22"/>
      <c r="N1033" s="21"/>
      <c r="O1033" s="22"/>
      <c r="Q1033" s="5" t="s">
        <v>160</v>
      </c>
      <c r="R1033" s="33">
        <f t="shared" si="883"/>
        <v>0</v>
      </c>
      <c r="S1033" s="36">
        <f t="shared" si="887"/>
        <v>0</v>
      </c>
    </row>
    <row r="1034" spans="1:19" ht="19.5" hidden="1" thickTop="1" thickBot="1" x14ac:dyDescent="0.3">
      <c r="A1034" s="3" t="str">
        <f t="shared" si="886"/>
        <v>b</v>
      </c>
      <c r="B1034" s="1" t="s">
        <v>1</v>
      </c>
      <c r="C1034" s="7" t="s">
        <v>11</v>
      </c>
      <c r="D1034" s="16">
        <v>0</v>
      </c>
      <c r="E1034" s="16">
        <v>0</v>
      </c>
      <c r="F1034" s="22">
        <f t="shared" si="880"/>
        <v>0</v>
      </c>
      <c r="G1034" s="22"/>
      <c r="H1034" s="22"/>
      <c r="I1034" s="21"/>
      <c r="J1034" s="22"/>
      <c r="K1034" s="22">
        <f t="shared" si="845"/>
        <v>0</v>
      </c>
      <c r="L1034" s="22"/>
      <c r="M1034" s="22"/>
      <c r="N1034" s="21"/>
      <c r="O1034" s="22"/>
      <c r="Q1034" s="5" t="s">
        <v>160</v>
      </c>
      <c r="R1034" s="33">
        <f t="shared" si="883"/>
        <v>0</v>
      </c>
      <c r="S1034" s="36">
        <f t="shared" si="887"/>
        <v>0</v>
      </c>
    </row>
    <row r="1035" spans="1:19" ht="19.5" hidden="1" thickTop="1" thickBot="1" x14ac:dyDescent="0.3">
      <c r="A1035" s="3" t="str">
        <f t="shared" si="886"/>
        <v>b</v>
      </c>
      <c r="B1035" s="1" t="s">
        <v>1</v>
      </c>
      <c r="C1035" s="7" t="s">
        <v>12</v>
      </c>
      <c r="D1035" s="16">
        <v>0</v>
      </c>
      <c r="E1035" s="16">
        <v>0</v>
      </c>
      <c r="F1035" s="22">
        <f t="shared" si="880"/>
        <v>0</v>
      </c>
      <c r="G1035" s="22"/>
      <c r="H1035" s="22"/>
      <c r="I1035" s="21"/>
      <c r="J1035" s="22"/>
      <c r="K1035" s="22">
        <f t="shared" si="845"/>
        <v>0</v>
      </c>
      <c r="L1035" s="22"/>
      <c r="M1035" s="22"/>
      <c r="N1035" s="21"/>
      <c r="O1035" s="22"/>
      <c r="Q1035" s="5" t="s">
        <v>160</v>
      </c>
      <c r="R1035" s="33">
        <f t="shared" si="883"/>
        <v>0</v>
      </c>
      <c r="S1035" s="36">
        <f t="shared" si="887"/>
        <v>0</v>
      </c>
    </row>
    <row r="1036" spans="1:19" ht="76.5" hidden="1" thickTop="1" thickBot="1" x14ac:dyDescent="0.3">
      <c r="A1036" s="3" t="str">
        <f t="shared" si="886"/>
        <v>b</v>
      </c>
      <c r="B1036" s="8" t="s">
        <v>153</v>
      </c>
      <c r="C1036" s="9" t="s">
        <v>154</v>
      </c>
      <c r="D1036" s="14">
        <f>D1037+D1045+D1046+D1047</f>
        <v>0</v>
      </c>
      <c r="E1036" s="14">
        <f>E1037+E1045+E1046+E1047</f>
        <v>0</v>
      </c>
      <c r="F1036" s="19">
        <f t="shared" si="880"/>
        <v>0</v>
      </c>
      <c r="G1036" s="19">
        <f t="shared" ref="G1036:J1036" si="888">G1037+G1045+G1046+G1047</f>
        <v>0</v>
      </c>
      <c r="H1036" s="19">
        <f t="shared" si="888"/>
        <v>0</v>
      </c>
      <c r="I1036" s="19">
        <f t="shared" si="888"/>
        <v>0</v>
      </c>
      <c r="J1036" s="19">
        <f t="shared" si="888"/>
        <v>0</v>
      </c>
      <c r="K1036" s="19">
        <f t="shared" si="845"/>
        <v>0</v>
      </c>
      <c r="L1036" s="19">
        <f t="shared" ref="L1036:O1036" si="889">L1037+L1045+L1046+L1047</f>
        <v>0</v>
      </c>
      <c r="M1036" s="19">
        <f t="shared" si="889"/>
        <v>0</v>
      </c>
      <c r="N1036" s="19">
        <f t="shared" si="889"/>
        <v>0</v>
      </c>
      <c r="O1036" s="19">
        <f t="shared" si="889"/>
        <v>0</v>
      </c>
      <c r="P1036" s="5" t="s">
        <v>159</v>
      </c>
      <c r="Q1036" s="5" t="s">
        <v>160</v>
      </c>
      <c r="R1036" s="33">
        <f t="shared" si="883"/>
        <v>0</v>
      </c>
      <c r="S1036" s="36">
        <f t="shared" si="887"/>
        <v>0</v>
      </c>
    </row>
    <row r="1037" spans="1:19" ht="19.5" hidden="1" thickTop="1" thickBot="1" x14ac:dyDescent="0.3">
      <c r="A1037" s="3" t="str">
        <f t="shared" si="886"/>
        <v>b</v>
      </c>
      <c r="B1037" s="1" t="s">
        <v>1</v>
      </c>
      <c r="C1037" s="7" t="s">
        <v>2</v>
      </c>
      <c r="D1037" s="15">
        <f>D1038+D1039+D1040+D1041+D1042+D1043+D1044</f>
        <v>0</v>
      </c>
      <c r="E1037" s="15">
        <f>E1038+E1039+E1040+E1041+E1042+E1043+E1044</f>
        <v>0</v>
      </c>
      <c r="F1037" s="20">
        <f t="shared" si="880"/>
        <v>0</v>
      </c>
      <c r="G1037" s="20">
        <f t="shared" ref="G1037:J1037" si="890">G1038+G1039+G1040+G1041+G1042+G1043+G1044</f>
        <v>0</v>
      </c>
      <c r="H1037" s="20">
        <f t="shared" si="890"/>
        <v>0</v>
      </c>
      <c r="I1037" s="20">
        <f t="shared" si="890"/>
        <v>0</v>
      </c>
      <c r="J1037" s="20">
        <f t="shared" si="890"/>
        <v>0</v>
      </c>
      <c r="K1037" s="20">
        <f t="shared" si="845"/>
        <v>0</v>
      </c>
      <c r="L1037" s="20">
        <f t="shared" ref="L1037:O1037" si="891">L1038+L1039+L1040+L1041+L1042+L1043+L1044</f>
        <v>0</v>
      </c>
      <c r="M1037" s="20">
        <f t="shared" si="891"/>
        <v>0</v>
      </c>
      <c r="N1037" s="20">
        <f t="shared" si="891"/>
        <v>0</v>
      </c>
      <c r="O1037" s="20">
        <f t="shared" si="891"/>
        <v>0</v>
      </c>
      <c r="P1037" s="5" t="s">
        <v>159</v>
      </c>
      <c r="Q1037" s="5" t="s">
        <v>160</v>
      </c>
      <c r="R1037" s="33">
        <f t="shared" si="883"/>
        <v>0</v>
      </c>
      <c r="S1037" s="36">
        <f t="shared" si="887"/>
        <v>0</v>
      </c>
    </row>
    <row r="1038" spans="1:19" ht="19.5" hidden="1" thickTop="1" thickBot="1" x14ac:dyDescent="0.3">
      <c r="A1038" s="3" t="str">
        <f t="shared" si="886"/>
        <v>b</v>
      </c>
      <c r="B1038" s="1" t="s">
        <v>1</v>
      </c>
      <c r="C1038" s="7" t="s">
        <v>3</v>
      </c>
      <c r="D1038" s="16">
        <v>0</v>
      </c>
      <c r="E1038" s="16">
        <v>0</v>
      </c>
      <c r="F1038" s="22">
        <f t="shared" si="880"/>
        <v>0</v>
      </c>
      <c r="G1038" s="22"/>
      <c r="H1038" s="22"/>
      <c r="I1038" s="21"/>
      <c r="J1038" s="22"/>
      <c r="K1038" s="22">
        <f t="shared" si="845"/>
        <v>0</v>
      </c>
      <c r="L1038" s="22"/>
      <c r="M1038" s="22"/>
      <c r="N1038" s="21"/>
      <c r="O1038" s="22"/>
      <c r="Q1038" s="5" t="s">
        <v>160</v>
      </c>
      <c r="R1038" s="33">
        <f t="shared" si="883"/>
        <v>0</v>
      </c>
      <c r="S1038" s="36">
        <f t="shared" si="887"/>
        <v>0</v>
      </c>
    </row>
    <row r="1039" spans="1:19" ht="19.5" hidden="1" thickTop="1" thickBot="1" x14ac:dyDescent="0.3">
      <c r="A1039" s="3" t="str">
        <f t="shared" si="886"/>
        <v>b</v>
      </c>
      <c r="B1039" s="1" t="s">
        <v>1</v>
      </c>
      <c r="C1039" s="7" t="s">
        <v>4</v>
      </c>
      <c r="D1039" s="16">
        <v>0</v>
      </c>
      <c r="E1039" s="16">
        <v>0</v>
      </c>
      <c r="F1039" s="22">
        <f t="shared" si="880"/>
        <v>0</v>
      </c>
      <c r="G1039" s="22"/>
      <c r="H1039" s="22"/>
      <c r="I1039" s="21"/>
      <c r="J1039" s="22"/>
      <c r="K1039" s="22">
        <f t="shared" si="845"/>
        <v>0</v>
      </c>
      <c r="L1039" s="22"/>
      <c r="M1039" s="22"/>
      <c r="N1039" s="21"/>
      <c r="O1039" s="22"/>
      <c r="Q1039" s="5" t="s">
        <v>160</v>
      </c>
      <c r="R1039" s="33">
        <f t="shared" si="883"/>
        <v>0</v>
      </c>
      <c r="S1039" s="36">
        <f t="shared" si="887"/>
        <v>0</v>
      </c>
    </row>
    <row r="1040" spans="1:19" ht="19.5" hidden="1" thickTop="1" thickBot="1" x14ac:dyDescent="0.3">
      <c r="A1040" s="3" t="str">
        <f t="shared" si="886"/>
        <v>b</v>
      </c>
      <c r="B1040" s="1" t="s">
        <v>1</v>
      </c>
      <c r="C1040" s="7" t="s">
        <v>5</v>
      </c>
      <c r="D1040" s="16">
        <v>0</v>
      </c>
      <c r="E1040" s="16">
        <v>0</v>
      </c>
      <c r="F1040" s="22">
        <f t="shared" si="880"/>
        <v>0</v>
      </c>
      <c r="G1040" s="22"/>
      <c r="H1040" s="22"/>
      <c r="I1040" s="21"/>
      <c r="J1040" s="22"/>
      <c r="K1040" s="22">
        <f t="shared" si="845"/>
        <v>0</v>
      </c>
      <c r="L1040" s="22"/>
      <c r="M1040" s="22"/>
      <c r="N1040" s="21"/>
      <c r="O1040" s="22"/>
      <c r="Q1040" s="5" t="s">
        <v>160</v>
      </c>
      <c r="R1040" s="33">
        <f t="shared" si="883"/>
        <v>0</v>
      </c>
      <c r="S1040" s="36">
        <f t="shared" si="887"/>
        <v>0</v>
      </c>
    </row>
    <row r="1041" spans="1:19" ht="19.5" hidden="1" thickTop="1" thickBot="1" x14ac:dyDescent="0.3">
      <c r="A1041" s="3" t="str">
        <f t="shared" si="886"/>
        <v>b</v>
      </c>
      <c r="B1041" s="1" t="s">
        <v>1</v>
      </c>
      <c r="C1041" s="7" t="s">
        <v>6</v>
      </c>
      <c r="D1041" s="16">
        <v>0</v>
      </c>
      <c r="E1041" s="16">
        <v>0</v>
      </c>
      <c r="F1041" s="22">
        <f t="shared" si="880"/>
        <v>0</v>
      </c>
      <c r="G1041" s="22"/>
      <c r="H1041" s="22"/>
      <c r="I1041" s="21"/>
      <c r="J1041" s="22"/>
      <c r="K1041" s="22">
        <f t="shared" si="845"/>
        <v>0</v>
      </c>
      <c r="L1041" s="22"/>
      <c r="M1041" s="22"/>
      <c r="N1041" s="21"/>
      <c r="O1041" s="22"/>
      <c r="Q1041" s="5" t="s">
        <v>160</v>
      </c>
      <c r="R1041" s="33">
        <f t="shared" si="883"/>
        <v>0</v>
      </c>
      <c r="S1041" s="36">
        <f t="shared" si="887"/>
        <v>0</v>
      </c>
    </row>
    <row r="1042" spans="1:19" ht="19.5" hidden="1" thickTop="1" thickBot="1" x14ac:dyDescent="0.3">
      <c r="A1042" s="3" t="str">
        <f t="shared" si="886"/>
        <v>b</v>
      </c>
      <c r="B1042" s="1" t="s">
        <v>1</v>
      </c>
      <c r="C1042" s="7" t="s">
        <v>7</v>
      </c>
      <c r="D1042" s="16">
        <v>0</v>
      </c>
      <c r="E1042" s="16">
        <v>0</v>
      </c>
      <c r="F1042" s="22">
        <f t="shared" si="880"/>
        <v>0</v>
      </c>
      <c r="G1042" s="22"/>
      <c r="H1042" s="22"/>
      <c r="I1042" s="21"/>
      <c r="J1042" s="22"/>
      <c r="K1042" s="22">
        <f t="shared" si="845"/>
        <v>0</v>
      </c>
      <c r="L1042" s="22"/>
      <c r="M1042" s="22"/>
      <c r="N1042" s="21"/>
      <c r="O1042" s="22"/>
      <c r="Q1042" s="5" t="s">
        <v>160</v>
      </c>
      <c r="R1042" s="33">
        <f t="shared" si="883"/>
        <v>0</v>
      </c>
      <c r="S1042" s="36">
        <f t="shared" si="887"/>
        <v>0</v>
      </c>
    </row>
    <row r="1043" spans="1:19" ht="19.5" hidden="1" thickTop="1" thickBot="1" x14ac:dyDescent="0.3">
      <c r="A1043" s="3" t="str">
        <f t="shared" si="886"/>
        <v>b</v>
      </c>
      <c r="B1043" s="1" t="s">
        <v>1</v>
      </c>
      <c r="C1043" s="7" t="s">
        <v>8</v>
      </c>
      <c r="D1043" s="16">
        <v>0</v>
      </c>
      <c r="E1043" s="16">
        <v>0</v>
      </c>
      <c r="F1043" s="22">
        <f t="shared" si="880"/>
        <v>0</v>
      </c>
      <c r="G1043" s="22"/>
      <c r="H1043" s="22"/>
      <c r="I1043" s="21"/>
      <c r="J1043" s="22"/>
      <c r="K1043" s="22">
        <f t="shared" si="845"/>
        <v>0</v>
      </c>
      <c r="L1043" s="22"/>
      <c r="M1043" s="22"/>
      <c r="N1043" s="21"/>
      <c r="O1043" s="22"/>
      <c r="Q1043" s="5" t="s">
        <v>160</v>
      </c>
      <c r="R1043" s="33">
        <f t="shared" si="883"/>
        <v>0</v>
      </c>
      <c r="S1043" s="36">
        <f t="shared" si="887"/>
        <v>0</v>
      </c>
    </row>
    <row r="1044" spans="1:19" ht="19.5" hidden="1" thickTop="1" thickBot="1" x14ac:dyDescent="0.3">
      <c r="A1044" s="3" t="str">
        <f t="shared" si="886"/>
        <v>b</v>
      </c>
      <c r="B1044" s="1" t="s">
        <v>1</v>
      </c>
      <c r="C1044" s="7" t="s">
        <v>9</v>
      </c>
      <c r="D1044" s="16">
        <v>0</v>
      </c>
      <c r="E1044" s="16">
        <v>0</v>
      </c>
      <c r="F1044" s="22">
        <f t="shared" si="880"/>
        <v>0</v>
      </c>
      <c r="G1044" s="22"/>
      <c r="H1044" s="22"/>
      <c r="I1044" s="21"/>
      <c r="J1044" s="22"/>
      <c r="K1044" s="22">
        <f t="shared" si="845"/>
        <v>0</v>
      </c>
      <c r="L1044" s="22"/>
      <c r="M1044" s="22"/>
      <c r="N1044" s="21"/>
      <c r="O1044" s="22"/>
      <c r="Q1044" s="5" t="s">
        <v>160</v>
      </c>
      <c r="R1044" s="33">
        <f t="shared" si="883"/>
        <v>0</v>
      </c>
      <c r="S1044" s="36">
        <f t="shared" si="887"/>
        <v>0</v>
      </c>
    </row>
    <row r="1045" spans="1:19" ht="19.5" hidden="1" thickTop="1" thickBot="1" x14ac:dyDescent="0.3">
      <c r="A1045" s="3" t="str">
        <f t="shared" si="886"/>
        <v>b</v>
      </c>
      <c r="B1045" s="1" t="s">
        <v>1</v>
      </c>
      <c r="C1045" s="7" t="s">
        <v>10</v>
      </c>
      <c r="D1045" s="16">
        <v>0</v>
      </c>
      <c r="E1045" s="16">
        <v>0</v>
      </c>
      <c r="F1045" s="22">
        <f t="shared" si="880"/>
        <v>0</v>
      </c>
      <c r="G1045" s="22"/>
      <c r="H1045" s="22"/>
      <c r="I1045" s="21"/>
      <c r="J1045" s="22"/>
      <c r="K1045" s="22">
        <f t="shared" si="845"/>
        <v>0</v>
      </c>
      <c r="L1045" s="22"/>
      <c r="M1045" s="22"/>
      <c r="N1045" s="21"/>
      <c r="O1045" s="22"/>
      <c r="Q1045" s="5" t="s">
        <v>160</v>
      </c>
      <c r="R1045" s="33">
        <f t="shared" si="883"/>
        <v>0</v>
      </c>
      <c r="S1045" s="36">
        <f t="shared" si="887"/>
        <v>0</v>
      </c>
    </row>
    <row r="1046" spans="1:19" ht="19.5" hidden="1" thickTop="1" thickBot="1" x14ac:dyDescent="0.3">
      <c r="A1046" s="3" t="str">
        <f t="shared" si="886"/>
        <v>b</v>
      </c>
      <c r="B1046" s="1" t="s">
        <v>1</v>
      </c>
      <c r="C1046" s="7" t="s">
        <v>11</v>
      </c>
      <c r="D1046" s="16">
        <v>0</v>
      </c>
      <c r="E1046" s="16">
        <v>0</v>
      </c>
      <c r="F1046" s="22">
        <f t="shared" si="880"/>
        <v>0</v>
      </c>
      <c r="G1046" s="22"/>
      <c r="H1046" s="22"/>
      <c r="I1046" s="21"/>
      <c r="J1046" s="22"/>
      <c r="K1046" s="22">
        <f t="shared" si="845"/>
        <v>0</v>
      </c>
      <c r="L1046" s="22"/>
      <c r="M1046" s="22"/>
      <c r="N1046" s="21"/>
      <c r="O1046" s="22"/>
      <c r="Q1046" s="5" t="s">
        <v>160</v>
      </c>
      <c r="R1046" s="33">
        <f t="shared" si="883"/>
        <v>0</v>
      </c>
      <c r="S1046" s="36">
        <f t="shared" si="887"/>
        <v>0</v>
      </c>
    </row>
    <row r="1047" spans="1:19" ht="19.5" hidden="1" thickTop="1" thickBot="1" x14ac:dyDescent="0.3">
      <c r="A1047" s="3" t="str">
        <f t="shared" si="886"/>
        <v>b</v>
      </c>
      <c r="B1047" s="1" t="s">
        <v>1</v>
      </c>
      <c r="C1047" s="7" t="s">
        <v>12</v>
      </c>
      <c r="D1047" s="16">
        <v>0</v>
      </c>
      <c r="E1047" s="16">
        <v>0</v>
      </c>
      <c r="F1047" s="22">
        <f t="shared" si="880"/>
        <v>0</v>
      </c>
      <c r="G1047" s="22"/>
      <c r="H1047" s="22"/>
      <c r="I1047" s="21"/>
      <c r="J1047" s="22"/>
      <c r="K1047" s="22">
        <f t="shared" si="845"/>
        <v>0</v>
      </c>
      <c r="L1047" s="22"/>
      <c r="M1047" s="22"/>
      <c r="N1047" s="21"/>
      <c r="O1047" s="22"/>
      <c r="Q1047" s="5" t="s">
        <v>160</v>
      </c>
      <c r="R1047" s="33">
        <f t="shared" si="883"/>
        <v>0</v>
      </c>
      <c r="S1047" s="36">
        <f t="shared" si="887"/>
        <v>0</v>
      </c>
    </row>
    <row r="1048" spans="1:19" ht="19.5" hidden="1" thickTop="1" thickBot="1" x14ac:dyDescent="0.3">
      <c r="A1048" s="3" t="str">
        <f t="shared" si="886"/>
        <v>b</v>
      </c>
      <c r="B1048" s="8" t="s">
        <v>155</v>
      </c>
      <c r="C1048" s="9" t="s">
        <v>156</v>
      </c>
      <c r="D1048" s="14">
        <f>D1049+D1057+D1058+D1059</f>
        <v>0</v>
      </c>
      <c r="E1048" s="14">
        <f>E1049+E1057+E1058+E1059</f>
        <v>0</v>
      </c>
      <c r="F1048" s="19">
        <f t="shared" si="880"/>
        <v>0</v>
      </c>
      <c r="G1048" s="19">
        <f t="shared" ref="G1048:J1048" si="892">G1049+G1057+G1058+G1059</f>
        <v>0</v>
      </c>
      <c r="H1048" s="19">
        <f t="shared" si="892"/>
        <v>0</v>
      </c>
      <c r="I1048" s="19">
        <f t="shared" si="892"/>
        <v>0</v>
      </c>
      <c r="J1048" s="19">
        <f t="shared" si="892"/>
        <v>0</v>
      </c>
      <c r="K1048" s="19">
        <f t="shared" si="845"/>
        <v>0</v>
      </c>
      <c r="L1048" s="19">
        <f t="shared" ref="L1048:O1048" si="893">L1049+L1057+L1058+L1059</f>
        <v>0</v>
      </c>
      <c r="M1048" s="19">
        <f t="shared" si="893"/>
        <v>0</v>
      </c>
      <c r="N1048" s="19">
        <f t="shared" si="893"/>
        <v>0</v>
      </c>
      <c r="O1048" s="19">
        <f t="shared" si="893"/>
        <v>0</v>
      </c>
      <c r="P1048" s="5" t="s">
        <v>159</v>
      </c>
      <c r="Q1048" s="5" t="s">
        <v>163</v>
      </c>
      <c r="R1048" s="33">
        <f t="shared" si="883"/>
        <v>0</v>
      </c>
      <c r="S1048" s="36">
        <f t="shared" si="887"/>
        <v>0</v>
      </c>
    </row>
    <row r="1049" spans="1:19" ht="19.5" hidden="1" thickTop="1" thickBot="1" x14ac:dyDescent="0.3">
      <c r="A1049" s="3" t="str">
        <f t="shared" si="886"/>
        <v>b</v>
      </c>
      <c r="B1049" s="1" t="s">
        <v>1</v>
      </c>
      <c r="C1049" s="7" t="s">
        <v>2</v>
      </c>
      <c r="D1049" s="15">
        <f>D1050+D1051+D1052+D1053+D1054+D1055+D1056</f>
        <v>0</v>
      </c>
      <c r="E1049" s="15">
        <f>E1050+E1051+E1052+E1053+E1054+E1055+E1056</f>
        <v>0</v>
      </c>
      <c r="F1049" s="20">
        <f t="shared" si="880"/>
        <v>0</v>
      </c>
      <c r="G1049" s="20">
        <f t="shared" ref="G1049:J1049" si="894">G1050+G1051+G1052+G1053+G1054+G1055+G1056</f>
        <v>0</v>
      </c>
      <c r="H1049" s="20">
        <f t="shared" si="894"/>
        <v>0</v>
      </c>
      <c r="I1049" s="20">
        <f t="shared" si="894"/>
        <v>0</v>
      </c>
      <c r="J1049" s="20">
        <f t="shared" si="894"/>
        <v>0</v>
      </c>
      <c r="K1049" s="20">
        <f t="shared" si="845"/>
        <v>0</v>
      </c>
      <c r="L1049" s="20">
        <f t="shared" ref="L1049:O1049" si="895">L1050+L1051+L1052+L1053+L1054+L1055+L1056</f>
        <v>0</v>
      </c>
      <c r="M1049" s="20">
        <f t="shared" si="895"/>
        <v>0</v>
      </c>
      <c r="N1049" s="20">
        <f t="shared" si="895"/>
        <v>0</v>
      </c>
      <c r="O1049" s="20">
        <f t="shared" si="895"/>
        <v>0</v>
      </c>
      <c r="P1049" s="5" t="s">
        <v>159</v>
      </c>
      <c r="Q1049" s="5" t="s">
        <v>163</v>
      </c>
      <c r="R1049" s="33">
        <f t="shared" si="883"/>
        <v>0</v>
      </c>
      <c r="S1049" s="36">
        <f t="shared" si="887"/>
        <v>0</v>
      </c>
    </row>
    <row r="1050" spans="1:19" ht="19.5" hidden="1" thickTop="1" thickBot="1" x14ac:dyDescent="0.3">
      <c r="A1050" s="3" t="str">
        <f t="shared" si="886"/>
        <v>b</v>
      </c>
      <c r="B1050" s="1" t="s">
        <v>1</v>
      </c>
      <c r="C1050" s="7" t="s">
        <v>3</v>
      </c>
      <c r="D1050" s="16">
        <v>0</v>
      </c>
      <c r="E1050" s="16">
        <v>0</v>
      </c>
      <c r="F1050" s="22">
        <f t="shared" si="880"/>
        <v>0</v>
      </c>
      <c r="G1050" s="22">
        <v>0</v>
      </c>
      <c r="H1050" s="22">
        <v>0</v>
      </c>
      <c r="I1050" s="21">
        <v>0</v>
      </c>
      <c r="J1050" s="22">
        <v>0</v>
      </c>
      <c r="K1050" s="22">
        <f t="shared" si="845"/>
        <v>0</v>
      </c>
      <c r="L1050" s="22">
        <v>0</v>
      </c>
      <c r="M1050" s="22">
        <v>0</v>
      </c>
      <c r="N1050" s="21">
        <v>0</v>
      </c>
      <c r="O1050" s="22">
        <v>0</v>
      </c>
      <c r="Q1050" s="5" t="s">
        <v>163</v>
      </c>
      <c r="R1050" s="33">
        <f t="shared" si="883"/>
        <v>0</v>
      </c>
      <c r="S1050" s="36">
        <f t="shared" si="887"/>
        <v>0</v>
      </c>
    </row>
    <row r="1051" spans="1:19" ht="19.5" hidden="1" thickTop="1" thickBot="1" x14ac:dyDescent="0.3">
      <c r="A1051" s="3" t="str">
        <f t="shared" si="886"/>
        <v>b</v>
      </c>
      <c r="B1051" s="1" t="s">
        <v>1</v>
      </c>
      <c r="C1051" s="7" t="s">
        <v>4</v>
      </c>
      <c r="D1051" s="16">
        <v>0</v>
      </c>
      <c r="E1051" s="16">
        <v>0</v>
      </c>
      <c r="F1051" s="22">
        <f t="shared" si="880"/>
        <v>0</v>
      </c>
      <c r="G1051" s="22"/>
      <c r="H1051" s="22"/>
      <c r="I1051" s="21"/>
      <c r="J1051" s="22"/>
      <c r="K1051" s="22">
        <f t="shared" si="845"/>
        <v>0</v>
      </c>
      <c r="L1051" s="22"/>
      <c r="M1051" s="22"/>
      <c r="N1051" s="21"/>
      <c r="O1051" s="22"/>
      <c r="Q1051" s="5" t="s">
        <v>163</v>
      </c>
      <c r="R1051" s="33">
        <f t="shared" si="883"/>
        <v>0</v>
      </c>
      <c r="S1051" s="36">
        <f t="shared" si="887"/>
        <v>0</v>
      </c>
    </row>
    <row r="1052" spans="1:19" ht="19.5" hidden="1" thickTop="1" thickBot="1" x14ac:dyDescent="0.3">
      <c r="A1052" s="3" t="str">
        <f t="shared" si="886"/>
        <v>b</v>
      </c>
      <c r="B1052" s="1" t="s">
        <v>1</v>
      </c>
      <c r="C1052" s="7" t="s">
        <v>5</v>
      </c>
      <c r="D1052" s="16">
        <v>0</v>
      </c>
      <c r="E1052" s="16">
        <v>0</v>
      </c>
      <c r="F1052" s="22">
        <f t="shared" si="880"/>
        <v>0</v>
      </c>
      <c r="G1052" s="22"/>
      <c r="H1052" s="22"/>
      <c r="I1052" s="21"/>
      <c r="J1052" s="22"/>
      <c r="K1052" s="22">
        <f t="shared" si="845"/>
        <v>0</v>
      </c>
      <c r="L1052" s="22"/>
      <c r="M1052" s="22"/>
      <c r="N1052" s="21"/>
      <c r="O1052" s="22"/>
      <c r="Q1052" s="5" t="s">
        <v>163</v>
      </c>
      <c r="R1052" s="33">
        <f t="shared" si="883"/>
        <v>0</v>
      </c>
      <c r="S1052" s="36">
        <f t="shared" si="887"/>
        <v>0</v>
      </c>
    </row>
    <row r="1053" spans="1:19" ht="19.5" hidden="1" thickTop="1" thickBot="1" x14ac:dyDescent="0.3">
      <c r="A1053" s="3" t="str">
        <f t="shared" si="886"/>
        <v>b</v>
      </c>
      <c r="B1053" s="1" t="s">
        <v>1</v>
      </c>
      <c r="C1053" s="7" t="s">
        <v>6</v>
      </c>
      <c r="D1053" s="16">
        <v>0</v>
      </c>
      <c r="E1053" s="16">
        <v>0</v>
      </c>
      <c r="F1053" s="22">
        <f t="shared" si="880"/>
        <v>0</v>
      </c>
      <c r="G1053" s="22"/>
      <c r="H1053" s="22"/>
      <c r="I1053" s="21"/>
      <c r="J1053" s="22"/>
      <c r="K1053" s="22">
        <f t="shared" si="845"/>
        <v>0</v>
      </c>
      <c r="L1053" s="22"/>
      <c r="M1053" s="22"/>
      <c r="N1053" s="21"/>
      <c r="O1053" s="22"/>
      <c r="Q1053" s="5" t="s">
        <v>163</v>
      </c>
      <c r="R1053" s="33">
        <f t="shared" si="883"/>
        <v>0</v>
      </c>
      <c r="S1053" s="36">
        <f t="shared" si="887"/>
        <v>0</v>
      </c>
    </row>
    <row r="1054" spans="1:19" ht="19.5" hidden="1" thickTop="1" thickBot="1" x14ac:dyDescent="0.3">
      <c r="A1054" s="3" t="str">
        <f t="shared" si="886"/>
        <v>b</v>
      </c>
      <c r="B1054" s="1" t="s">
        <v>1</v>
      </c>
      <c r="C1054" s="7" t="s">
        <v>7</v>
      </c>
      <c r="D1054" s="16">
        <v>0</v>
      </c>
      <c r="E1054" s="16">
        <v>0</v>
      </c>
      <c r="F1054" s="22">
        <f t="shared" si="880"/>
        <v>0</v>
      </c>
      <c r="G1054" s="22"/>
      <c r="H1054" s="22"/>
      <c r="I1054" s="21"/>
      <c r="J1054" s="22"/>
      <c r="K1054" s="22">
        <f t="shared" si="845"/>
        <v>0</v>
      </c>
      <c r="L1054" s="22"/>
      <c r="M1054" s="22"/>
      <c r="N1054" s="21"/>
      <c r="O1054" s="22"/>
      <c r="Q1054" s="5" t="s">
        <v>163</v>
      </c>
      <c r="R1054" s="33">
        <f t="shared" si="883"/>
        <v>0</v>
      </c>
      <c r="S1054" s="36">
        <f t="shared" si="887"/>
        <v>0</v>
      </c>
    </row>
    <row r="1055" spans="1:19" ht="19.5" hidden="1" thickTop="1" thickBot="1" x14ac:dyDescent="0.3">
      <c r="A1055" s="3" t="str">
        <f t="shared" si="886"/>
        <v>b</v>
      </c>
      <c r="B1055" s="1" t="s">
        <v>1</v>
      </c>
      <c r="C1055" s="7" t="s">
        <v>8</v>
      </c>
      <c r="D1055" s="16">
        <v>0</v>
      </c>
      <c r="E1055" s="16">
        <v>0</v>
      </c>
      <c r="F1055" s="22">
        <f t="shared" si="880"/>
        <v>0</v>
      </c>
      <c r="G1055" s="22"/>
      <c r="H1055" s="22"/>
      <c r="I1055" s="21"/>
      <c r="J1055" s="22"/>
      <c r="K1055" s="22">
        <f t="shared" si="845"/>
        <v>0</v>
      </c>
      <c r="L1055" s="22"/>
      <c r="M1055" s="22"/>
      <c r="N1055" s="21"/>
      <c r="O1055" s="22"/>
      <c r="Q1055" s="5" t="s">
        <v>163</v>
      </c>
      <c r="R1055" s="33">
        <f t="shared" si="883"/>
        <v>0</v>
      </c>
      <c r="S1055" s="36">
        <f t="shared" si="887"/>
        <v>0</v>
      </c>
    </row>
    <row r="1056" spans="1:19" ht="19.5" hidden="1" thickTop="1" thickBot="1" x14ac:dyDescent="0.3">
      <c r="A1056" s="3" t="str">
        <f t="shared" si="886"/>
        <v>b</v>
      </c>
      <c r="B1056" s="1" t="s">
        <v>1</v>
      </c>
      <c r="C1056" s="7" t="s">
        <v>9</v>
      </c>
      <c r="D1056" s="16">
        <v>0</v>
      </c>
      <c r="E1056" s="16">
        <v>0</v>
      </c>
      <c r="F1056" s="22">
        <f t="shared" si="880"/>
        <v>0</v>
      </c>
      <c r="G1056" s="22"/>
      <c r="H1056" s="22"/>
      <c r="I1056" s="21"/>
      <c r="J1056" s="22"/>
      <c r="K1056" s="22">
        <f t="shared" si="845"/>
        <v>0</v>
      </c>
      <c r="L1056" s="22"/>
      <c r="M1056" s="22"/>
      <c r="N1056" s="21"/>
      <c r="O1056" s="22"/>
      <c r="Q1056" s="5" t="s">
        <v>163</v>
      </c>
      <c r="R1056" s="33">
        <f t="shared" si="883"/>
        <v>0</v>
      </c>
      <c r="S1056" s="36">
        <f t="shared" si="887"/>
        <v>0</v>
      </c>
    </row>
    <row r="1057" spans="1:19" ht="19.5" hidden="1" thickTop="1" thickBot="1" x14ac:dyDescent="0.3">
      <c r="A1057" s="3" t="str">
        <f t="shared" si="886"/>
        <v>b</v>
      </c>
      <c r="B1057" s="1" t="s">
        <v>1</v>
      </c>
      <c r="C1057" s="7" t="s">
        <v>10</v>
      </c>
      <c r="D1057" s="16">
        <v>0</v>
      </c>
      <c r="E1057" s="16">
        <v>0</v>
      </c>
      <c r="F1057" s="22">
        <f t="shared" si="880"/>
        <v>0</v>
      </c>
      <c r="G1057" s="22"/>
      <c r="H1057" s="22"/>
      <c r="I1057" s="21"/>
      <c r="J1057" s="22"/>
      <c r="K1057" s="22">
        <f t="shared" si="845"/>
        <v>0</v>
      </c>
      <c r="L1057" s="22"/>
      <c r="M1057" s="22"/>
      <c r="N1057" s="21"/>
      <c r="O1057" s="22"/>
      <c r="Q1057" s="5" t="s">
        <v>163</v>
      </c>
      <c r="R1057" s="33">
        <f t="shared" si="883"/>
        <v>0</v>
      </c>
      <c r="S1057" s="36">
        <f t="shared" si="887"/>
        <v>0</v>
      </c>
    </row>
    <row r="1058" spans="1:19" ht="19.5" hidden="1" thickTop="1" thickBot="1" x14ac:dyDescent="0.3">
      <c r="A1058" s="3" t="str">
        <f t="shared" si="886"/>
        <v>b</v>
      </c>
      <c r="B1058" s="1" t="s">
        <v>1</v>
      </c>
      <c r="C1058" s="7" t="s">
        <v>11</v>
      </c>
      <c r="D1058" s="16">
        <v>0</v>
      </c>
      <c r="E1058" s="16">
        <v>0</v>
      </c>
      <c r="F1058" s="22">
        <f t="shared" si="880"/>
        <v>0</v>
      </c>
      <c r="G1058" s="22"/>
      <c r="H1058" s="22"/>
      <c r="I1058" s="21"/>
      <c r="J1058" s="22"/>
      <c r="K1058" s="22">
        <f t="shared" si="845"/>
        <v>0</v>
      </c>
      <c r="L1058" s="22"/>
      <c r="M1058" s="22"/>
      <c r="N1058" s="21"/>
      <c r="O1058" s="22"/>
      <c r="Q1058" s="5" t="s">
        <v>163</v>
      </c>
      <c r="R1058" s="33">
        <f t="shared" si="883"/>
        <v>0</v>
      </c>
      <c r="S1058" s="36">
        <f t="shared" si="887"/>
        <v>0</v>
      </c>
    </row>
    <row r="1059" spans="1:19" ht="19.5" hidden="1" thickTop="1" thickBot="1" x14ac:dyDescent="0.3">
      <c r="A1059" s="3" t="str">
        <f t="shared" si="886"/>
        <v>b</v>
      </c>
      <c r="B1059" s="1" t="s">
        <v>1</v>
      </c>
      <c r="C1059" s="7" t="s">
        <v>12</v>
      </c>
      <c r="D1059" s="16">
        <v>0</v>
      </c>
      <c r="E1059" s="16">
        <v>0</v>
      </c>
      <c r="F1059" s="22">
        <f t="shared" si="880"/>
        <v>0</v>
      </c>
      <c r="G1059" s="22"/>
      <c r="H1059" s="22"/>
      <c r="I1059" s="21"/>
      <c r="J1059" s="22"/>
      <c r="K1059" s="22">
        <f t="shared" si="845"/>
        <v>0</v>
      </c>
      <c r="L1059" s="22"/>
      <c r="M1059" s="22"/>
      <c r="N1059" s="21"/>
      <c r="O1059" s="22"/>
      <c r="Q1059" s="5" t="s">
        <v>163</v>
      </c>
      <c r="R1059" s="33">
        <f t="shared" si="883"/>
        <v>0</v>
      </c>
      <c r="S1059" s="36">
        <f t="shared" si="887"/>
        <v>0</v>
      </c>
    </row>
    <row r="1060" spans="1:19" ht="31.5" thickTop="1" thickBot="1" x14ac:dyDescent="0.3">
      <c r="A1060" s="3" t="str">
        <f t="shared" si="886"/>
        <v>a</v>
      </c>
      <c r="B1060" s="37" t="s">
        <v>157</v>
      </c>
      <c r="C1060" s="38" t="s">
        <v>225</v>
      </c>
      <c r="D1060" s="14">
        <f>D1061+D1069+D1070+D1071</f>
        <v>32000000</v>
      </c>
      <c r="E1060" s="14">
        <f>E1061+E1069+E1070+E1071</f>
        <v>0</v>
      </c>
      <c r="F1060" s="40">
        <f t="shared" si="880"/>
        <v>32000000</v>
      </c>
      <c r="G1060" s="40">
        <f t="shared" ref="G1060:J1060" si="896">G1061+G1069+G1070+G1071</f>
        <v>4316300</v>
      </c>
      <c r="H1060" s="40">
        <f t="shared" si="896"/>
        <v>13670400</v>
      </c>
      <c r="I1060" s="40">
        <f t="shared" si="896"/>
        <v>11911100</v>
      </c>
      <c r="J1060" s="40">
        <f t="shared" si="896"/>
        <v>2102200</v>
      </c>
      <c r="K1060" s="14">
        <f t="shared" si="845"/>
        <v>0</v>
      </c>
      <c r="L1060" s="14">
        <f t="shared" ref="L1060:O1060" si="897">L1061+L1069+L1070+L1071</f>
        <v>0</v>
      </c>
      <c r="M1060" s="14">
        <f t="shared" si="897"/>
        <v>0</v>
      </c>
      <c r="N1060" s="14">
        <f t="shared" si="897"/>
        <v>0</v>
      </c>
      <c r="O1060" s="14">
        <f t="shared" si="897"/>
        <v>0</v>
      </c>
      <c r="P1060" s="5" t="s">
        <v>159</v>
      </c>
      <c r="Q1060" s="5" t="s">
        <v>160</v>
      </c>
      <c r="R1060" s="33">
        <f t="shared" si="883"/>
        <v>0</v>
      </c>
      <c r="S1060" s="36">
        <f t="shared" si="887"/>
        <v>0</v>
      </c>
    </row>
    <row r="1061" spans="1:19" ht="19.5" thickTop="1" thickBot="1" x14ac:dyDescent="0.3">
      <c r="A1061" s="3" t="str">
        <f t="shared" si="886"/>
        <v>a</v>
      </c>
      <c r="B1061" s="1" t="s">
        <v>1</v>
      </c>
      <c r="C1061" s="7" t="s">
        <v>2</v>
      </c>
      <c r="D1061" s="15">
        <f>D1062+D1063+D1064+D1065+D1066+D1067+D1068</f>
        <v>4979000</v>
      </c>
      <c r="E1061" s="15">
        <f>E1062+E1063+E1064+E1065+E1066+E1067+E1068</f>
        <v>0</v>
      </c>
      <c r="F1061" s="20">
        <f t="shared" si="880"/>
        <v>4979000</v>
      </c>
      <c r="G1061" s="20">
        <f t="shared" ref="G1061:J1061" si="898">G1062+G1063+G1064+G1065+G1066+G1067+G1068</f>
        <v>1084900</v>
      </c>
      <c r="H1061" s="20">
        <f t="shared" si="898"/>
        <v>2119400</v>
      </c>
      <c r="I1061" s="20">
        <f t="shared" si="898"/>
        <v>1655100</v>
      </c>
      <c r="J1061" s="20">
        <f t="shared" si="898"/>
        <v>119600</v>
      </c>
      <c r="K1061" s="20">
        <f t="shared" si="845"/>
        <v>0</v>
      </c>
      <c r="L1061" s="20">
        <f t="shared" ref="L1061:O1061" si="899">L1062+L1063+L1064+L1065+L1066+L1067+L1068</f>
        <v>0</v>
      </c>
      <c r="M1061" s="20">
        <f t="shared" si="899"/>
        <v>0</v>
      </c>
      <c r="N1061" s="20">
        <f t="shared" si="899"/>
        <v>0</v>
      </c>
      <c r="O1061" s="20">
        <f t="shared" si="899"/>
        <v>0</v>
      </c>
      <c r="P1061" s="5" t="s">
        <v>159</v>
      </c>
      <c r="Q1061" s="5" t="s">
        <v>160</v>
      </c>
      <c r="R1061" s="33">
        <f t="shared" si="883"/>
        <v>0</v>
      </c>
      <c r="S1061" s="36">
        <f t="shared" si="887"/>
        <v>0</v>
      </c>
    </row>
    <row r="1062" spans="1:19" ht="19.5" hidden="1" thickTop="1" thickBot="1" x14ac:dyDescent="0.3">
      <c r="A1062" s="3" t="str">
        <f t="shared" si="886"/>
        <v>b</v>
      </c>
      <c r="B1062" s="1" t="s">
        <v>1</v>
      </c>
      <c r="C1062" s="7" t="s">
        <v>3</v>
      </c>
      <c r="D1062" s="16">
        <v>0</v>
      </c>
      <c r="E1062" s="16">
        <v>0</v>
      </c>
      <c r="F1062" s="22">
        <f t="shared" si="880"/>
        <v>0</v>
      </c>
      <c r="G1062" s="22"/>
      <c r="H1062" s="22"/>
      <c r="I1062" s="21"/>
      <c r="J1062" s="22"/>
      <c r="K1062" s="22">
        <f t="shared" si="845"/>
        <v>0</v>
      </c>
      <c r="L1062" s="22"/>
      <c r="M1062" s="22"/>
      <c r="N1062" s="21"/>
      <c r="O1062" s="22"/>
      <c r="Q1062" s="5" t="s">
        <v>160</v>
      </c>
      <c r="R1062" s="33">
        <f t="shared" si="883"/>
        <v>0</v>
      </c>
      <c r="S1062" s="36">
        <f t="shared" si="887"/>
        <v>0</v>
      </c>
    </row>
    <row r="1063" spans="1:19" ht="19.5" thickTop="1" thickBot="1" x14ac:dyDescent="0.3">
      <c r="A1063" s="3" t="str">
        <f t="shared" si="886"/>
        <v>a</v>
      </c>
      <c r="B1063" s="1" t="s">
        <v>1</v>
      </c>
      <c r="C1063" s="7" t="s">
        <v>4</v>
      </c>
      <c r="D1063" s="16">
        <v>45000</v>
      </c>
      <c r="E1063" s="16">
        <v>0</v>
      </c>
      <c r="F1063" s="22">
        <f t="shared" si="880"/>
        <v>45000</v>
      </c>
      <c r="G1063" s="43">
        <v>11200</v>
      </c>
      <c r="H1063" s="43">
        <v>11200</v>
      </c>
      <c r="I1063" s="45">
        <v>11300</v>
      </c>
      <c r="J1063" s="43">
        <v>11300</v>
      </c>
      <c r="K1063" s="22">
        <f t="shared" si="845"/>
        <v>0</v>
      </c>
      <c r="L1063" s="22"/>
      <c r="M1063" s="22"/>
      <c r="N1063" s="21"/>
      <c r="O1063" s="22"/>
      <c r="Q1063" s="5" t="s">
        <v>160</v>
      </c>
      <c r="R1063" s="33">
        <f t="shared" si="883"/>
        <v>0</v>
      </c>
      <c r="S1063" s="36">
        <f t="shared" si="887"/>
        <v>0</v>
      </c>
    </row>
    <row r="1064" spans="1:19" ht="19.5" hidden="1" thickTop="1" thickBot="1" x14ac:dyDescent="0.3">
      <c r="A1064" s="3" t="str">
        <f t="shared" si="886"/>
        <v>b</v>
      </c>
      <c r="B1064" s="1" t="s">
        <v>1</v>
      </c>
      <c r="C1064" s="7" t="s">
        <v>5</v>
      </c>
      <c r="D1064" s="16">
        <v>0</v>
      </c>
      <c r="E1064" s="16">
        <v>0</v>
      </c>
      <c r="F1064" s="22">
        <f t="shared" si="880"/>
        <v>0</v>
      </c>
      <c r="G1064" s="22"/>
      <c r="H1064" s="22"/>
      <c r="I1064" s="21"/>
      <c r="J1064" s="22"/>
      <c r="K1064" s="22">
        <f t="shared" si="845"/>
        <v>0</v>
      </c>
      <c r="L1064" s="22"/>
      <c r="M1064" s="22"/>
      <c r="N1064" s="21"/>
      <c r="O1064" s="22"/>
      <c r="Q1064" s="5" t="s">
        <v>160</v>
      </c>
      <c r="R1064" s="33">
        <f t="shared" si="883"/>
        <v>0</v>
      </c>
      <c r="S1064" s="36">
        <f t="shared" si="887"/>
        <v>0</v>
      </c>
    </row>
    <row r="1065" spans="1:19" ht="19.5" hidden="1" thickTop="1" thickBot="1" x14ac:dyDescent="0.3">
      <c r="A1065" s="3" t="str">
        <f t="shared" si="886"/>
        <v>b</v>
      </c>
      <c r="B1065" s="1" t="s">
        <v>1</v>
      </c>
      <c r="C1065" s="7" t="s">
        <v>6</v>
      </c>
      <c r="D1065" s="16">
        <v>0</v>
      </c>
      <c r="E1065" s="16">
        <v>0</v>
      </c>
      <c r="F1065" s="22">
        <f t="shared" si="880"/>
        <v>0</v>
      </c>
      <c r="G1065" s="22"/>
      <c r="H1065" s="22"/>
      <c r="I1065" s="21"/>
      <c r="J1065" s="22"/>
      <c r="K1065" s="22">
        <f t="shared" ref="K1065:K1083" si="900">L1065+M1065+N1065+O1065</f>
        <v>0</v>
      </c>
      <c r="L1065" s="22"/>
      <c r="M1065" s="22"/>
      <c r="N1065" s="21"/>
      <c r="O1065" s="22"/>
      <c r="Q1065" s="5" t="s">
        <v>160</v>
      </c>
      <c r="R1065" s="33">
        <f t="shared" si="883"/>
        <v>0</v>
      </c>
      <c r="S1065" s="36">
        <f t="shared" si="887"/>
        <v>0</v>
      </c>
    </row>
    <row r="1066" spans="1:19" ht="19.5" hidden="1" thickTop="1" thickBot="1" x14ac:dyDescent="0.3">
      <c r="A1066" s="3" t="str">
        <f t="shared" si="886"/>
        <v>b</v>
      </c>
      <c r="B1066" s="1" t="s">
        <v>1</v>
      </c>
      <c r="C1066" s="7" t="s">
        <v>7</v>
      </c>
      <c r="D1066" s="16">
        <v>0</v>
      </c>
      <c r="E1066" s="16">
        <v>0</v>
      </c>
      <c r="F1066" s="22">
        <f t="shared" si="880"/>
        <v>0</v>
      </c>
      <c r="G1066" s="22"/>
      <c r="H1066" s="22"/>
      <c r="I1066" s="21"/>
      <c r="J1066" s="22"/>
      <c r="K1066" s="22">
        <f t="shared" si="900"/>
        <v>0</v>
      </c>
      <c r="L1066" s="22"/>
      <c r="M1066" s="22"/>
      <c r="N1066" s="21"/>
      <c r="O1066" s="22"/>
      <c r="Q1066" s="5" t="s">
        <v>160</v>
      </c>
      <c r="R1066" s="33">
        <f t="shared" si="883"/>
        <v>0</v>
      </c>
      <c r="S1066" s="36">
        <f t="shared" si="887"/>
        <v>0</v>
      </c>
    </row>
    <row r="1067" spans="1:19" ht="19.5" hidden="1" thickTop="1" thickBot="1" x14ac:dyDescent="0.3">
      <c r="A1067" s="3" t="str">
        <f t="shared" si="886"/>
        <v>b</v>
      </c>
      <c r="B1067" s="1" t="s">
        <v>1</v>
      </c>
      <c r="C1067" s="7" t="s">
        <v>8</v>
      </c>
      <c r="D1067" s="16">
        <v>0</v>
      </c>
      <c r="E1067" s="16">
        <v>0</v>
      </c>
      <c r="F1067" s="22">
        <f t="shared" si="880"/>
        <v>0</v>
      </c>
      <c r="G1067" s="22"/>
      <c r="H1067" s="22"/>
      <c r="I1067" s="21"/>
      <c r="J1067" s="22"/>
      <c r="K1067" s="22">
        <f t="shared" si="900"/>
        <v>0</v>
      </c>
      <c r="L1067" s="22"/>
      <c r="M1067" s="22"/>
      <c r="N1067" s="21"/>
      <c r="O1067" s="22"/>
      <c r="Q1067" s="5" t="s">
        <v>160</v>
      </c>
      <c r="R1067" s="33">
        <f t="shared" si="883"/>
        <v>0</v>
      </c>
      <c r="S1067" s="36">
        <f t="shared" si="887"/>
        <v>0</v>
      </c>
    </row>
    <row r="1068" spans="1:19" ht="19.5" thickTop="1" thickBot="1" x14ac:dyDescent="0.3">
      <c r="A1068" s="3" t="str">
        <f t="shared" si="886"/>
        <v>a</v>
      </c>
      <c r="B1068" s="1" t="s">
        <v>1</v>
      </c>
      <c r="C1068" s="7" t="s">
        <v>9</v>
      </c>
      <c r="D1068" s="16">
        <v>4934000</v>
      </c>
      <c r="E1068" s="16">
        <v>0</v>
      </c>
      <c r="F1068" s="22">
        <f t="shared" si="880"/>
        <v>4934000</v>
      </c>
      <c r="G1068" s="43">
        <v>1073700</v>
      </c>
      <c r="H1068" s="43">
        <v>2108200</v>
      </c>
      <c r="I1068" s="45">
        <v>1643800</v>
      </c>
      <c r="J1068" s="43">
        <v>108300</v>
      </c>
      <c r="K1068" s="22">
        <f t="shared" si="900"/>
        <v>0</v>
      </c>
      <c r="L1068" s="22"/>
      <c r="M1068" s="22"/>
      <c r="N1068" s="21"/>
      <c r="O1068" s="22"/>
      <c r="Q1068" s="5" t="s">
        <v>160</v>
      </c>
      <c r="R1068" s="33">
        <f t="shared" si="883"/>
        <v>0</v>
      </c>
      <c r="S1068" s="36">
        <f t="shared" si="887"/>
        <v>0</v>
      </c>
    </row>
    <row r="1069" spans="1:19" ht="19.5" thickTop="1" thickBot="1" x14ac:dyDescent="0.3">
      <c r="A1069" s="3" t="str">
        <f t="shared" si="886"/>
        <v>a</v>
      </c>
      <c r="B1069" s="1" t="s">
        <v>1</v>
      </c>
      <c r="C1069" s="7" t="s">
        <v>10</v>
      </c>
      <c r="D1069" s="16">
        <v>27021000</v>
      </c>
      <c r="E1069" s="16">
        <v>0</v>
      </c>
      <c r="F1069" s="22">
        <f t="shared" si="880"/>
        <v>27021000</v>
      </c>
      <c r="G1069" s="43">
        <v>3231400</v>
      </c>
      <c r="H1069" s="43">
        <v>11551000</v>
      </c>
      <c r="I1069" s="45">
        <v>10256000</v>
      </c>
      <c r="J1069" s="43">
        <v>1982600</v>
      </c>
      <c r="K1069" s="22">
        <f t="shared" si="900"/>
        <v>0</v>
      </c>
      <c r="L1069" s="22"/>
      <c r="M1069" s="22"/>
      <c r="N1069" s="21"/>
      <c r="O1069" s="22"/>
      <c r="Q1069" s="5" t="s">
        <v>160</v>
      </c>
      <c r="R1069" s="33">
        <f t="shared" si="883"/>
        <v>0</v>
      </c>
      <c r="S1069" s="36">
        <f t="shared" si="887"/>
        <v>0</v>
      </c>
    </row>
    <row r="1070" spans="1:19" ht="19.5" hidden="1" thickTop="1" thickBot="1" x14ac:dyDescent="0.3">
      <c r="A1070" s="3" t="str">
        <f t="shared" si="886"/>
        <v>b</v>
      </c>
      <c r="B1070" s="1" t="s">
        <v>1</v>
      </c>
      <c r="C1070" s="7" t="s">
        <v>11</v>
      </c>
      <c r="D1070" s="16">
        <v>0</v>
      </c>
      <c r="E1070" s="16">
        <v>0</v>
      </c>
      <c r="F1070" s="22">
        <f t="shared" si="880"/>
        <v>0</v>
      </c>
      <c r="G1070" s="22"/>
      <c r="H1070" s="22"/>
      <c r="I1070" s="21"/>
      <c r="J1070" s="22"/>
      <c r="K1070" s="22">
        <f t="shared" si="900"/>
        <v>0</v>
      </c>
      <c r="L1070" s="22"/>
      <c r="M1070" s="22"/>
      <c r="N1070" s="21"/>
      <c r="O1070" s="22"/>
      <c r="Q1070" s="5" t="s">
        <v>160</v>
      </c>
      <c r="R1070" s="33">
        <f t="shared" si="883"/>
        <v>0</v>
      </c>
      <c r="S1070" s="36">
        <f t="shared" si="887"/>
        <v>0</v>
      </c>
    </row>
    <row r="1071" spans="1:19" ht="19.5" hidden="1" thickTop="1" thickBot="1" x14ac:dyDescent="0.3">
      <c r="A1071" s="3" t="str">
        <f t="shared" si="886"/>
        <v>b</v>
      </c>
      <c r="B1071" s="1" t="s">
        <v>1</v>
      </c>
      <c r="C1071" s="7" t="s">
        <v>12</v>
      </c>
      <c r="D1071" s="16">
        <v>0</v>
      </c>
      <c r="E1071" s="16">
        <v>0</v>
      </c>
      <c r="F1071" s="22">
        <f t="shared" si="880"/>
        <v>0</v>
      </c>
      <c r="G1071" s="22"/>
      <c r="H1071" s="22"/>
      <c r="I1071" s="21"/>
      <c r="J1071" s="22"/>
      <c r="K1071" s="22">
        <f t="shared" si="900"/>
        <v>0</v>
      </c>
      <c r="L1071" s="22"/>
      <c r="M1071" s="22"/>
      <c r="N1071" s="21"/>
      <c r="O1071" s="22"/>
      <c r="Q1071" s="5" t="s">
        <v>160</v>
      </c>
      <c r="R1071" s="33">
        <f t="shared" si="883"/>
        <v>0</v>
      </c>
      <c r="S1071" s="36">
        <f t="shared" si="887"/>
        <v>0</v>
      </c>
    </row>
    <row r="1072" spans="1:19" ht="31.5" thickTop="1" thickBot="1" x14ac:dyDescent="0.3">
      <c r="A1072" s="3" t="str">
        <f t="shared" si="886"/>
        <v>a</v>
      </c>
      <c r="B1072" s="37" t="s">
        <v>158</v>
      </c>
      <c r="C1072" s="38" t="s">
        <v>226</v>
      </c>
      <c r="D1072" s="14">
        <f>D1073+D1081+D1082+D1083</f>
        <v>4025000</v>
      </c>
      <c r="E1072" s="14">
        <f>E1073+E1081+E1082+E1083</f>
        <v>0</v>
      </c>
      <c r="F1072" s="40">
        <f t="shared" si="880"/>
        <v>4025000</v>
      </c>
      <c r="G1072" s="40">
        <f t="shared" ref="G1072:J1072" si="901">G1073+G1081+G1082+G1083</f>
        <v>734700</v>
      </c>
      <c r="H1072" s="40">
        <f t="shared" si="901"/>
        <v>1149700</v>
      </c>
      <c r="I1072" s="40">
        <f t="shared" si="901"/>
        <v>868800</v>
      </c>
      <c r="J1072" s="40">
        <f t="shared" si="901"/>
        <v>1271800</v>
      </c>
      <c r="K1072" s="14">
        <f t="shared" si="900"/>
        <v>0</v>
      </c>
      <c r="L1072" s="14">
        <f t="shared" ref="L1072:O1072" si="902">L1073+L1081+L1082+L1083</f>
        <v>0</v>
      </c>
      <c r="M1072" s="14">
        <f t="shared" si="902"/>
        <v>0</v>
      </c>
      <c r="N1072" s="14">
        <f t="shared" si="902"/>
        <v>0</v>
      </c>
      <c r="O1072" s="14">
        <f t="shared" si="902"/>
        <v>0</v>
      </c>
      <c r="P1072" s="5" t="s">
        <v>159</v>
      </c>
      <c r="Q1072" s="5" t="s">
        <v>160</v>
      </c>
      <c r="R1072" s="33">
        <f t="shared" si="883"/>
        <v>0</v>
      </c>
      <c r="S1072" s="36">
        <f t="shared" si="887"/>
        <v>0</v>
      </c>
    </row>
    <row r="1073" spans="1:19" ht="19.5" thickTop="1" thickBot="1" x14ac:dyDescent="0.3">
      <c r="A1073" s="3" t="str">
        <f t="shared" si="886"/>
        <v>a</v>
      </c>
      <c r="B1073" s="1" t="s">
        <v>1</v>
      </c>
      <c r="C1073" s="7" t="s">
        <v>2</v>
      </c>
      <c r="D1073" s="15">
        <f>D1074+D1075+D1076+D1077+D1078+D1079+D1080</f>
        <v>4025000</v>
      </c>
      <c r="E1073" s="15">
        <f>E1074+E1075+E1076+E1077+E1078+E1079+E1080</f>
        <v>0</v>
      </c>
      <c r="F1073" s="20">
        <f t="shared" si="880"/>
        <v>4025000</v>
      </c>
      <c r="G1073" s="20">
        <f t="shared" ref="G1073:J1073" si="903">G1074+G1075+G1076+G1077+G1078+G1079+G1080</f>
        <v>734700</v>
      </c>
      <c r="H1073" s="20">
        <f t="shared" si="903"/>
        <v>1149700</v>
      </c>
      <c r="I1073" s="20">
        <f t="shared" si="903"/>
        <v>868800</v>
      </c>
      <c r="J1073" s="20">
        <f t="shared" si="903"/>
        <v>1271800</v>
      </c>
      <c r="K1073" s="20">
        <f t="shared" si="900"/>
        <v>0</v>
      </c>
      <c r="L1073" s="20">
        <f t="shared" ref="L1073:O1073" si="904">L1074+L1075+L1076+L1077+L1078+L1079+L1080</f>
        <v>0</v>
      </c>
      <c r="M1073" s="20">
        <f t="shared" si="904"/>
        <v>0</v>
      </c>
      <c r="N1073" s="20">
        <f t="shared" si="904"/>
        <v>0</v>
      </c>
      <c r="O1073" s="20">
        <f t="shared" si="904"/>
        <v>0</v>
      </c>
      <c r="P1073" s="5" t="s">
        <v>159</v>
      </c>
      <c r="Q1073" s="5" t="s">
        <v>160</v>
      </c>
      <c r="R1073" s="33">
        <f t="shared" si="883"/>
        <v>0</v>
      </c>
      <c r="S1073" s="36">
        <f t="shared" si="887"/>
        <v>0</v>
      </c>
    </row>
    <row r="1074" spans="1:19" ht="19.5" hidden="1" thickTop="1" thickBot="1" x14ac:dyDescent="0.3">
      <c r="A1074" s="3" t="str">
        <f t="shared" si="886"/>
        <v>b</v>
      </c>
      <c r="B1074" s="1" t="s">
        <v>1</v>
      </c>
      <c r="C1074" s="7" t="s">
        <v>3</v>
      </c>
      <c r="D1074" s="16">
        <f>D1087+D1099+D1111+D1123</f>
        <v>0</v>
      </c>
      <c r="E1074" s="16">
        <f>E1087+E1099+E1111+E1123</f>
        <v>0</v>
      </c>
      <c r="F1074" s="22">
        <f t="shared" si="880"/>
        <v>0</v>
      </c>
      <c r="G1074" s="22">
        <f t="shared" ref="G1074:J1074" si="905">G1087+G1099+G1111+G1123</f>
        <v>0</v>
      </c>
      <c r="H1074" s="22">
        <f t="shared" si="905"/>
        <v>0</v>
      </c>
      <c r="I1074" s="21">
        <f t="shared" si="905"/>
        <v>0</v>
      </c>
      <c r="J1074" s="22">
        <f t="shared" si="905"/>
        <v>0</v>
      </c>
      <c r="K1074" s="22">
        <f t="shared" si="900"/>
        <v>0</v>
      </c>
      <c r="L1074" s="22">
        <f t="shared" ref="L1074:O1074" si="906">L1087+L1099+L1111+L1123</f>
        <v>0</v>
      </c>
      <c r="M1074" s="22">
        <f t="shared" si="906"/>
        <v>0</v>
      </c>
      <c r="N1074" s="21">
        <f t="shared" si="906"/>
        <v>0</v>
      </c>
      <c r="O1074" s="22">
        <f t="shared" si="906"/>
        <v>0</v>
      </c>
      <c r="P1074" s="5" t="s">
        <v>159</v>
      </c>
      <c r="Q1074" s="5" t="s">
        <v>160</v>
      </c>
      <c r="R1074" s="33">
        <f t="shared" si="883"/>
        <v>0</v>
      </c>
      <c r="S1074" s="36">
        <f t="shared" si="887"/>
        <v>0</v>
      </c>
    </row>
    <row r="1075" spans="1:19" ht="19.5" thickTop="1" thickBot="1" x14ac:dyDescent="0.3">
      <c r="A1075" s="3" t="str">
        <f t="shared" si="886"/>
        <v>a</v>
      </c>
      <c r="B1075" s="1" t="s">
        <v>1</v>
      </c>
      <c r="C1075" s="7" t="s">
        <v>4</v>
      </c>
      <c r="D1075" s="16">
        <f t="shared" ref="D1075:E1083" si="907">D1088+D1100+D1112+D1124</f>
        <v>4025000</v>
      </c>
      <c r="E1075" s="16">
        <f t="shared" si="907"/>
        <v>0</v>
      </c>
      <c r="F1075" s="22">
        <f t="shared" si="880"/>
        <v>4025000</v>
      </c>
      <c r="G1075" s="22">
        <f t="shared" ref="G1075:J1075" si="908">G1088+G1100+G1112+G1124</f>
        <v>734700</v>
      </c>
      <c r="H1075" s="22">
        <f t="shared" si="908"/>
        <v>1149700</v>
      </c>
      <c r="I1075" s="21">
        <f t="shared" si="908"/>
        <v>868800</v>
      </c>
      <c r="J1075" s="22">
        <f t="shared" si="908"/>
        <v>1271800</v>
      </c>
      <c r="K1075" s="22">
        <f t="shared" si="900"/>
        <v>0</v>
      </c>
      <c r="L1075" s="22">
        <f t="shared" ref="L1075:O1075" si="909">L1088+L1100+L1112+L1124</f>
        <v>0</v>
      </c>
      <c r="M1075" s="22">
        <f t="shared" si="909"/>
        <v>0</v>
      </c>
      <c r="N1075" s="21">
        <f t="shared" si="909"/>
        <v>0</v>
      </c>
      <c r="O1075" s="22">
        <f t="shared" si="909"/>
        <v>0</v>
      </c>
      <c r="P1075" s="5" t="s">
        <v>159</v>
      </c>
      <c r="Q1075" s="5" t="s">
        <v>160</v>
      </c>
      <c r="R1075" s="33">
        <f t="shared" si="883"/>
        <v>0</v>
      </c>
      <c r="S1075" s="36">
        <f t="shared" si="887"/>
        <v>0</v>
      </c>
    </row>
    <row r="1076" spans="1:19" ht="19.5" hidden="1" thickTop="1" thickBot="1" x14ac:dyDescent="0.3">
      <c r="A1076" s="3" t="str">
        <f t="shared" si="886"/>
        <v>b</v>
      </c>
      <c r="B1076" s="1" t="s">
        <v>1</v>
      </c>
      <c r="C1076" s="7" t="s">
        <v>5</v>
      </c>
      <c r="D1076" s="16">
        <f t="shared" si="907"/>
        <v>0</v>
      </c>
      <c r="E1076" s="16">
        <f t="shared" si="907"/>
        <v>0</v>
      </c>
      <c r="F1076" s="22">
        <f t="shared" si="880"/>
        <v>0</v>
      </c>
      <c r="G1076" s="22">
        <f t="shared" ref="G1076:J1076" si="910">G1089+G1101+G1113+G1125</f>
        <v>0</v>
      </c>
      <c r="H1076" s="22">
        <f t="shared" si="910"/>
        <v>0</v>
      </c>
      <c r="I1076" s="21">
        <f t="shared" si="910"/>
        <v>0</v>
      </c>
      <c r="J1076" s="22">
        <f t="shared" si="910"/>
        <v>0</v>
      </c>
      <c r="K1076" s="22">
        <f t="shared" si="900"/>
        <v>0</v>
      </c>
      <c r="L1076" s="22">
        <f t="shared" ref="L1076:O1076" si="911">L1089+L1101+L1113+L1125</f>
        <v>0</v>
      </c>
      <c r="M1076" s="22">
        <f t="shared" si="911"/>
        <v>0</v>
      </c>
      <c r="N1076" s="21">
        <f t="shared" si="911"/>
        <v>0</v>
      </c>
      <c r="O1076" s="22">
        <f t="shared" si="911"/>
        <v>0</v>
      </c>
      <c r="P1076" s="5" t="s">
        <v>159</v>
      </c>
      <c r="Q1076" s="5" t="s">
        <v>160</v>
      </c>
      <c r="R1076" s="33">
        <f t="shared" si="883"/>
        <v>0</v>
      </c>
      <c r="S1076" s="36">
        <f t="shared" si="887"/>
        <v>0</v>
      </c>
    </row>
    <row r="1077" spans="1:19" ht="19.5" hidden="1" thickTop="1" thickBot="1" x14ac:dyDescent="0.3">
      <c r="A1077" s="3" t="str">
        <f t="shared" si="886"/>
        <v>b</v>
      </c>
      <c r="B1077" s="1" t="s">
        <v>1</v>
      </c>
      <c r="C1077" s="7" t="s">
        <v>6</v>
      </c>
      <c r="D1077" s="16">
        <f t="shared" si="907"/>
        <v>0</v>
      </c>
      <c r="E1077" s="16">
        <f t="shared" si="907"/>
        <v>0</v>
      </c>
      <c r="F1077" s="22">
        <f t="shared" si="880"/>
        <v>0</v>
      </c>
      <c r="G1077" s="22">
        <f t="shared" ref="G1077:J1077" si="912">G1090+G1102+G1114+G1126</f>
        <v>0</v>
      </c>
      <c r="H1077" s="22">
        <f t="shared" si="912"/>
        <v>0</v>
      </c>
      <c r="I1077" s="21">
        <f t="shared" si="912"/>
        <v>0</v>
      </c>
      <c r="J1077" s="22">
        <f t="shared" si="912"/>
        <v>0</v>
      </c>
      <c r="K1077" s="22">
        <f t="shared" si="900"/>
        <v>0</v>
      </c>
      <c r="L1077" s="22">
        <f t="shared" ref="L1077:O1077" si="913">L1090+L1102+L1114+L1126</f>
        <v>0</v>
      </c>
      <c r="M1077" s="22">
        <f t="shared" si="913"/>
        <v>0</v>
      </c>
      <c r="N1077" s="21">
        <f t="shared" si="913"/>
        <v>0</v>
      </c>
      <c r="O1077" s="22">
        <f t="shared" si="913"/>
        <v>0</v>
      </c>
      <c r="P1077" s="5" t="s">
        <v>159</v>
      </c>
      <c r="Q1077" s="5" t="s">
        <v>160</v>
      </c>
      <c r="R1077" s="33">
        <f t="shared" si="883"/>
        <v>0</v>
      </c>
      <c r="S1077" s="36">
        <f t="shared" si="887"/>
        <v>0</v>
      </c>
    </row>
    <row r="1078" spans="1:19" ht="19.5" hidden="1" thickTop="1" thickBot="1" x14ac:dyDescent="0.3">
      <c r="A1078" s="3" t="str">
        <f t="shared" si="886"/>
        <v>b</v>
      </c>
      <c r="B1078" s="1" t="s">
        <v>1</v>
      </c>
      <c r="C1078" s="7" t="s">
        <v>7</v>
      </c>
      <c r="D1078" s="16">
        <f t="shared" si="907"/>
        <v>0</v>
      </c>
      <c r="E1078" s="16">
        <f t="shared" si="907"/>
        <v>0</v>
      </c>
      <c r="F1078" s="22">
        <f t="shared" si="880"/>
        <v>0</v>
      </c>
      <c r="G1078" s="22">
        <f t="shared" ref="G1078:J1078" si="914">G1091+G1103+G1115+G1127</f>
        <v>0</v>
      </c>
      <c r="H1078" s="22">
        <f t="shared" si="914"/>
        <v>0</v>
      </c>
      <c r="I1078" s="21">
        <f t="shared" si="914"/>
        <v>0</v>
      </c>
      <c r="J1078" s="22">
        <f t="shared" si="914"/>
        <v>0</v>
      </c>
      <c r="K1078" s="22">
        <f t="shared" si="900"/>
        <v>0</v>
      </c>
      <c r="L1078" s="22">
        <f t="shared" ref="L1078:O1078" si="915">L1091+L1103+L1115+L1127</f>
        <v>0</v>
      </c>
      <c r="M1078" s="22">
        <f t="shared" si="915"/>
        <v>0</v>
      </c>
      <c r="N1078" s="21">
        <f t="shared" si="915"/>
        <v>0</v>
      </c>
      <c r="O1078" s="22">
        <f t="shared" si="915"/>
        <v>0</v>
      </c>
      <c r="P1078" s="5" t="s">
        <v>159</v>
      </c>
      <c r="Q1078" s="5" t="s">
        <v>160</v>
      </c>
      <c r="R1078" s="33">
        <f t="shared" si="883"/>
        <v>0</v>
      </c>
      <c r="S1078" s="36">
        <f t="shared" si="887"/>
        <v>0</v>
      </c>
    </row>
    <row r="1079" spans="1:19" ht="19.5" hidden="1" thickTop="1" thickBot="1" x14ac:dyDescent="0.3">
      <c r="A1079" s="3" t="str">
        <f t="shared" si="886"/>
        <v>b</v>
      </c>
      <c r="B1079" s="1" t="s">
        <v>1</v>
      </c>
      <c r="C1079" s="7" t="s">
        <v>8</v>
      </c>
      <c r="D1079" s="16">
        <f t="shared" si="907"/>
        <v>0</v>
      </c>
      <c r="E1079" s="16">
        <f t="shared" si="907"/>
        <v>0</v>
      </c>
      <c r="F1079" s="22">
        <f t="shared" si="880"/>
        <v>0</v>
      </c>
      <c r="G1079" s="22">
        <f t="shared" ref="G1079:J1079" si="916">G1092+G1104+G1116+G1128</f>
        <v>0</v>
      </c>
      <c r="H1079" s="22">
        <f t="shared" si="916"/>
        <v>0</v>
      </c>
      <c r="I1079" s="21">
        <f t="shared" si="916"/>
        <v>0</v>
      </c>
      <c r="J1079" s="22">
        <f t="shared" si="916"/>
        <v>0</v>
      </c>
      <c r="K1079" s="22">
        <f t="shared" si="900"/>
        <v>0</v>
      </c>
      <c r="L1079" s="22">
        <f t="shared" ref="L1079:O1079" si="917">L1092+L1104+L1116+L1128</f>
        <v>0</v>
      </c>
      <c r="M1079" s="22">
        <f t="shared" si="917"/>
        <v>0</v>
      </c>
      <c r="N1079" s="21">
        <f t="shared" si="917"/>
        <v>0</v>
      </c>
      <c r="O1079" s="22">
        <f t="shared" si="917"/>
        <v>0</v>
      </c>
      <c r="P1079" s="5" t="s">
        <v>159</v>
      </c>
      <c r="Q1079" s="5" t="s">
        <v>160</v>
      </c>
      <c r="R1079" s="33">
        <f t="shared" si="883"/>
        <v>0</v>
      </c>
      <c r="S1079" s="36">
        <f t="shared" si="887"/>
        <v>0</v>
      </c>
    </row>
    <row r="1080" spans="1:19" ht="19.5" hidden="1" thickTop="1" thickBot="1" x14ac:dyDescent="0.3">
      <c r="A1080" s="3" t="str">
        <f t="shared" si="886"/>
        <v>b</v>
      </c>
      <c r="B1080" s="1" t="s">
        <v>1</v>
      </c>
      <c r="C1080" s="7" t="s">
        <v>9</v>
      </c>
      <c r="D1080" s="16">
        <f t="shared" si="907"/>
        <v>0</v>
      </c>
      <c r="E1080" s="16">
        <f t="shared" si="907"/>
        <v>0</v>
      </c>
      <c r="F1080" s="22">
        <f t="shared" si="880"/>
        <v>0</v>
      </c>
      <c r="G1080" s="22">
        <f t="shared" ref="G1080:J1080" si="918">G1093+G1105+G1117+G1129</f>
        <v>0</v>
      </c>
      <c r="H1080" s="22">
        <f t="shared" si="918"/>
        <v>0</v>
      </c>
      <c r="I1080" s="21">
        <f t="shared" si="918"/>
        <v>0</v>
      </c>
      <c r="J1080" s="22">
        <f t="shared" si="918"/>
        <v>0</v>
      </c>
      <c r="K1080" s="22">
        <f t="shared" si="900"/>
        <v>0</v>
      </c>
      <c r="L1080" s="22">
        <f t="shared" ref="L1080:O1080" si="919">L1093+L1105+L1117+L1129</f>
        <v>0</v>
      </c>
      <c r="M1080" s="22">
        <f t="shared" si="919"/>
        <v>0</v>
      </c>
      <c r="N1080" s="21">
        <f t="shared" si="919"/>
        <v>0</v>
      </c>
      <c r="O1080" s="22">
        <f t="shared" si="919"/>
        <v>0</v>
      </c>
      <c r="P1080" s="5" t="s">
        <v>159</v>
      </c>
      <c r="Q1080" s="5" t="s">
        <v>160</v>
      </c>
      <c r="R1080" s="33">
        <f t="shared" si="883"/>
        <v>0</v>
      </c>
      <c r="S1080" s="36">
        <f t="shared" si="887"/>
        <v>0</v>
      </c>
    </row>
    <row r="1081" spans="1:19" ht="19.5" hidden="1" thickTop="1" thickBot="1" x14ac:dyDescent="0.3">
      <c r="A1081" s="3" t="str">
        <f t="shared" si="886"/>
        <v>b</v>
      </c>
      <c r="B1081" s="1" t="s">
        <v>1</v>
      </c>
      <c r="C1081" s="7" t="s">
        <v>10</v>
      </c>
      <c r="D1081" s="16">
        <f t="shared" si="907"/>
        <v>0</v>
      </c>
      <c r="E1081" s="16">
        <f t="shared" si="907"/>
        <v>0</v>
      </c>
      <c r="F1081" s="22">
        <f t="shared" si="880"/>
        <v>0</v>
      </c>
      <c r="G1081" s="22">
        <f t="shared" ref="G1081:J1081" si="920">G1094+G1106+G1118+G1130</f>
        <v>0</v>
      </c>
      <c r="H1081" s="22">
        <f t="shared" si="920"/>
        <v>0</v>
      </c>
      <c r="I1081" s="21">
        <f t="shared" si="920"/>
        <v>0</v>
      </c>
      <c r="J1081" s="22">
        <f t="shared" si="920"/>
        <v>0</v>
      </c>
      <c r="K1081" s="22">
        <f t="shared" si="900"/>
        <v>0</v>
      </c>
      <c r="L1081" s="22">
        <f t="shared" ref="L1081:O1081" si="921">L1094+L1106+L1118+L1130</f>
        <v>0</v>
      </c>
      <c r="M1081" s="22">
        <f t="shared" si="921"/>
        <v>0</v>
      </c>
      <c r="N1081" s="21">
        <f t="shared" si="921"/>
        <v>0</v>
      </c>
      <c r="O1081" s="22">
        <f t="shared" si="921"/>
        <v>0</v>
      </c>
      <c r="P1081" s="5" t="s">
        <v>159</v>
      </c>
      <c r="Q1081" s="5" t="s">
        <v>160</v>
      </c>
      <c r="R1081" s="33">
        <f t="shared" si="883"/>
        <v>0</v>
      </c>
      <c r="S1081" s="36">
        <f t="shared" si="887"/>
        <v>0</v>
      </c>
    </row>
    <row r="1082" spans="1:19" ht="19.5" hidden="1" thickTop="1" thickBot="1" x14ac:dyDescent="0.3">
      <c r="A1082" s="3" t="str">
        <f t="shared" si="886"/>
        <v>b</v>
      </c>
      <c r="B1082" s="1" t="s">
        <v>1</v>
      </c>
      <c r="C1082" s="7" t="s">
        <v>11</v>
      </c>
      <c r="D1082" s="16">
        <f t="shared" si="907"/>
        <v>0</v>
      </c>
      <c r="E1082" s="16">
        <f t="shared" si="907"/>
        <v>0</v>
      </c>
      <c r="F1082" s="22">
        <f t="shared" si="880"/>
        <v>0</v>
      </c>
      <c r="G1082" s="22">
        <f t="shared" ref="G1082:J1082" si="922">G1095+G1107+G1119+G1131</f>
        <v>0</v>
      </c>
      <c r="H1082" s="22">
        <f t="shared" si="922"/>
        <v>0</v>
      </c>
      <c r="I1082" s="21">
        <f t="shared" si="922"/>
        <v>0</v>
      </c>
      <c r="J1082" s="22">
        <f t="shared" si="922"/>
        <v>0</v>
      </c>
      <c r="K1082" s="22">
        <f t="shared" si="900"/>
        <v>0</v>
      </c>
      <c r="L1082" s="22">
        <f t="shared" ref="L1082:O1082" si="923">L1095+L1107+L1119+L1131</f>
        <v>0</v>
      </c>
      <c r="M1082" s="22">
        <f t="shared" si="923"/>
        <v>0</v>
      </c>
      <c r="N1082" s="21">
        <f t="shared" si="923"/>
        <v>0</v>
      </c>
      <c r="O1082" s="22">
        <f t="shared" si="923"/>
        <v>0</v>
      </c>
      <c r="P1082" s="5" t="s">
        <v>159</v>
      </c>
      <c r="Q1082" s="5" t="s">
        <v>160</v>
      </c>
      <c r="R1082" s="33">
        <f t="shared" si="883"/>
        <v>0</v>
      </c>
      <c r="S1082" s="36">
        <f t="shared" si="887"/>
        <v>0</v>
      </c>
    </row>
    <row r="1083" spans="1:19" ht="19.5" hidden="1" thickTop="1" thickBot="1" x14ac:dyDescent="0.3">
      <c r="A1083" s="3" t="str">
        <f t="shared" si="886"/>
        <v>b</v>
      </c>
      <c r="B1083" s="1" t="s">
        <v>1</v>
      </c>
      <c r="C1083" s="7" t="s">
        <v>12</v>
      </c>
      <c r="D1083" s="16">
        <f t="shared" si="907"/>
        <v>0</v>
      </c>
      <c r="E1083" s="16">
        <f t="shared" si="907"/>
        <v>0</v>
      </c>
      <c r="F1083" s="22">
        <f t="shared" si="880"/>
        <v>0</v>
      </c>
      <c r="G1083" s="22">
        <f t="shared" ref="G1083:J1083" si="924">G1096+G1108+G1120+G1132</f>
        <v>0</v>
      </c>
      <c r="H1083" s="22">
        <f t="shared" si="924"/>
        <v>0</v>
      </c>
      <c r="I1083" s="21">
        <f t="shared" si="924"/>
        <v>0</v>
      </c>
      <c r="J1083" s="22">
        <f t="shared" si="924"/>
        <v>0</v>
      </c>
      <c r="K1083" s="22">
        <f t="shared" si="900"/>
        <v>0</v>
      </c>
      <c r="L1083" s="22">
        <f t="shared" ref="L1083:O1083" si="925">L1096+L1108+L1120+L1132</f>
        <v>0</v>
      </c>
      <c r="M1083" s="22">
        <f t="shared" si="925"/>
        <v>0</v>
      </c>
      <c r="N1083" s="21">
        <f t="shared" si="925"/>
        <v>0</v>
      </c>
      <c r="O1083" s="22">
        <f t="shared" si="925"/>
        <v>0</v>
      </c>
      <c r="P1083" s="5" t="s">
        <v>159</v>
      </c>
      <c r="Q1083" s="5" t="s">
        <v>160</v>
      </c>
      <c r="R1083" s="33">
        <f t="shared" si="883"/>
        <v>0</v>
      </c>
      <c r="S1083" s="36">
        <f t="shared" si="887"/>
        <v>0</v>
      </c>
    </row>
    <row r="1084" spans="1:19" ht="0" hidden="1" customHeight="1" x14ac:dyDescent="0.25">
      <c r="A1084" s="4" t="str">
        <f t="shared" si="886"/>
        <v>b</v>
      </c>
      <c r="S1084" s="36">
        <f t="shared" si="887"/>
        <v>0</v>
      </c>
    </row>
    <row r="1085" spans="1:19" ht="46.5" thickTop="1" thickBot="1" x14ac:dyDescent="0.3">
      <c r="A1085" s="3" t="str">
        <f t="shared" si="886"/>
        <v>a</v>
      </c>
      <c r="B1085" s="8" t="s">
        <v>215</v>
      </c>
      <c r="C1085" s="9" t="s">
        <v>216</v>
      </c>
      <c r="D1085" s="14">
        <f>D1086+D1094+D1095+D1096</f>
        <v>785000</v>
      </c>
      <c r="E1085" s="14">
        <f>E1086+E1094+E1095+E1096</f>
        <v>0</v>
      </c>
      <c r="F1085" s="19">
        <f t="shared" ref="F1085:F1096" si="926">G1085+H1085+I1085+J1085</f>
        <v>785000</v>
      </c>
      <c r="G1085" s="19">
        <f t="shared" ref="G1085:J1085" si="927">G1086+G1094+G1095+G1096</f>
        <v>80000</v>
      </c>
      <c r="H1085" s="19">
        <f t="shared" si="927"/>
        <v>120000</v>
      </c>
      <c r="I1085" s="19">
        <f t="shared" si="927"/>
        <v>285000</v>
      </c>
      <c r="J1085" s="19">
        <f t="shared" si="927"/>
        <v>300000</v>
      </c>
      <c r="K1085" s="19">
        <f t="shared" ref="K1085:K1132" si="928">L1085+M1085+N1085+O1085</f>
        <v>0</v>
      </c>
      <c r="L1085" s="19">
        <f t="shared" ref="L1085:O1085" si="929">L1086+L1094+L1095+L1096</f>
        <v>0</v>
      </c>
      <c r="M1085" s="19">
        <f t="shared" si="929"/>
        <v>0</v>
      </c>
      <c r="N1085" s="19">
        <f t="shared" si="929"/>
        <v>0</v>
      </c>
      <c r="O1085" s="19">
        <f t="shared" si="929"/>
        <v>0</v>
      </c>
      <c r="P1085" s="5" t="s">
        <v>159</v>
      </c>
      <c r="Q1085" s="5" t="s">
        <v>160</v>
      </c>
      <c r="R1085" s="33">
        <f t="shared" ref="R1085:R1096" si="930">D1085-F1085</f>
        <v>0</v>
      </c>
      <c r="S1085" s="36">
        <f t="shared" si="887"/>
        <v>0</v>
      </c>
    </row>
    <row r="1086" spans="1:19" ht="19.5" thickTop="1" thickBot="1" x14ac:dyDescent="0.3">
      <c r="A1086" s="3" t="str">
        <f t="shared" si="886"/>
        <v>a</v>
      </c>
      <c r="B1086" s="1" t="s">
        <v>1</v>
      </c>
      <c r="C1086" s="7" t="s">
        <v>2</v>
      </c>
      <c r="D1086" s="15">
        <f>D1087+D1088+D1089+D1090+D1091+D1092+D1093</f>
        <v>785000</v>
      </c>
      <c r="E1086" s="15">
        <f>E1087+E1088+E1089+E1090+E1091+E1092+E1093</f>
        <v>0</v>
      </c>
      <c r="F1086" s="20">
        <f t="shared" si="926"/>
        <v>785000</v>
      </c>
      <c r="G1086" s="20">
        <f t="shared" ref="G1086:J1086" si="931">G1087+G1088+G1089+G1090+G1091+G1092+G1093</f>
        <v>80000</v>
      </c>
      <c r="H1086" s="20">
        <f t="shared" si="931"/>
        <v>120000</v>
      </c>
      <c r="I1086" s="20">
        <f t="shared" si="931"/>
        <v>285000</v>
      </c>
      <c r="J1086" s="20">
        <f t="shared" si="931"/>
        <v>300000</v>
      </c>
      <c r="K1086" s="20">
        <f t="shared" si="928"/>
        <v>0</v>
      </c>
      <c r="L1086" s="20">
        <f t="shared" ref="L1086:O1086" si="932">L1087+L1088+L1089+L1090+L1091+L1092+L1093</f>
        <v>0</v>
      </c>
      <c r="M1086" s="20">
        <f t="shared" si="932"/>
        <v>0</v>
      </c>
      <c r="N1086" s="20">
        <f t="shared" si="932"/>
        <v>0</v>
      </c>
      <c r="O1086" s="20">
        <f t="shared" si="932"/>
        <v>0</v>
      </c>
      <c r="P1086" s="5" t="s">
        <v>159</v>
      </c>
      <c r="Q1086" s="5" t="s">
        <v>160</v>
      </c>
      <c r="R1086" s="33">
        <f t="shared" si="930"/>
        <v>0</v>
      </c>
      <c r="S1086" s="36">
        <f t="shared" si="887"/>
        <v>0</v>
      </c>
    </row>
    <row r="1087" spans="1:19" ht="19.5" hidden="1" thickTop="1" thickBot="1" x14ac:dyDescent="0.3">
      <c r="A1087" s="3" t="str">
        <f t="shared" si="886"/>
        <v>b</v>
      </c>
      <c r="B1087" s="1" t="s">
        <v>1</v>
      </c>
      <c r="C1087" s="7" t="s">
        <v>3</v>
      </c>
      <c r="D1087" s="16">
        <v>0</v>
      </c>
      <c r="E1087" s="16">
        <v>0</v>
      </c>
      <c r="F1087" s="22">
        <f t="shared" si="926"/>
        <v>0</v>
      </c>
      <c r="G1087" s="22"/>
      <c r="H1087" s="22"/>
      <c r="I1087" s="21"/>
      <c r="J1087" s="22"/>
      <c r="K1087" s="22">
        <f t="shared" si="928"/>
        <v>0</v>
      </c>
      <c r="L1087" s="22"/>
      <c r="M1087" s="22"/>
      <c r="N1087" s="21"/>
      <c r="O1087" s="22"/>
      <c r="Q1087" s="5" t="s">
        <v>160</v>
      </c>
      <c r="R1087" s="33">
        <f t="shared" si="930"/>
        <v>0</v>
      </c>
      <c r="S1087" s="36">
        <f t="shared" si="887"/>
        <v>0</v>
      </c>
    </row>
    <row r="1088" spans="1:19" ht="19.5" thickTop="1" thickBot="1" x14ac:dyDescent="0.3">
      <c r="A1088" s="3" t="str">
        <f t="shared" si="886"/>
        <v>a</v>
      </c>
      <c r="B1088" s="1" t="s">
        <v>1</v>
      </c>
      <c r="C1088" s="7" t="s">
        <v>4</v>
      </c>
      <c r="D1088" s="16">
        <v>785000</v>
      </c>
      <c r="E1088" s="16">
        <v>0</v>
      </c>
      <c r="F1088" s="22">
        <f t="shared" si="926"/>
        <v>785000</v>
      </c>
      <c r="G1088" s="22">
        <v>80000</v>
      </c>
      <c r="H1088" s="22">
        <v>120000</v>
      </c>
      <c r="I1088" s="21">
        <v>285000</v>
      </c>
      <c r="J1088" s="22">
        <v>300000</v>
      </c>
      <c r="K1088" s="22">
        <f t="shared" si="928"/>
        <v>0</v>
      </c>
      <c r="L1088" s="22"/>
      <c r="M1088" s="22"/>
      <c r="N1088" s="21"/>
      <c r="O1088" s="22"/>
      <c r="Q1088" s="5" t="s">
        <v>160</v>
      </c>
      <c r="R1088" s="33">
        <f t="shared" si="930"/>
        <v>0</v>
      </c>
      <c r="S1088" s="36">
        <f t="shared" si="887"/>
        <v>0</v>
      </c>
    </row>
    <row r="1089" spans="1:19" ht="19.5" hidden="1" thickTop="1" thickBot="1" x14ac:dyDescent="0.3">
      <c r="A1089" s="3" t="str">
        <f t="shared" si="886"/>
        <v>b</v>
      </c>
      <c r="B1089" s="1" t="s">
        <v>1</v>
      </c>
      <c r="C1089" s="7" t="s">
        <v>5</v>
      </c>
      <c r="D1089" s="16">
        <v>0</v>
      </c>
      <c r="E1089" s="16">
        <v>0</v>
      </c>
      <c r="F1089" s="22">
        <f t="shared" si="926"/>
        <v>0</v>
      </c>
      <c r="G1089" s="22"/>
      <c r="H1089" s="22"/>
      <c r="I1089" s="21"/>
      <c r="J1089" s="22"/>
      <c r="K1089" s="22">
        <f t="shared" si="928"/>
        <v>0</v>
      </c>
      <c r="L1089" s="22"/>
      <c r="M1089" s="22"/>
      <c r="N1089" s="21"/>
      <c r="O1089" s="22"/>
      <c r="Q1089" s="5" t="s">
        <v>160</v>
      </c>
      <c r="R1089" s="33">
        <f t="shared" si="930"/>
        <v>0</v>
      </c>
      <c r="S1089" s="36">
        <f t="shared" si="887"/>
        <v>0</v>
      </c>
    </row>
    <row r="1090" spans="1:19" ht="19.5" hidden="1" thickTop="1" thickBot="1" x14ac:dyDescent="0.3">
      <c r="A1090" s="3" t="str">
        <f t="shared" si="886"/>
        <v>b</v>
      </c>
      <c r="B1090" s="1" t="s">
        <v>1</v>
      </c>
      <c r="C1090" s="7" t="s">
        <v>6</v>
      </c>
      <c r="D1090" s="16">
        <v>0</v>
      </c>
      <c r="E1090" s="16">
        <v>0</v>
      </c>
      <c r="F1090" s="22">
        <f t="shared" si="926"/>
        <v>0</v>
      </c>
      <c r="G1090" s="22"/>
      <c r="H1090" s="22"/>
      <c r="I1090" s="21"/>
      <c r="J1090" s="22"/>
      <c r="K1090" s="22">
        <f t="shared" si="928"/>
        <v>0</v>
      </c>
      <c r="L1090" s="22"/>
      <c r="M1090" s="22"/>
      <c r="N1090" s="21"/>
      <c r="O1090" s="22"/>
      <c r="Q1090" s="5" t="s">
        <v>160</v>
      </c>
      <c r="R1090" s="33">
        <f t="shared" si="930"/>
        <v>0</v>
      </c>
      <c r="S1090" s="36">
        <f t="shared" si="887"/>
        <v>0</v>
      </c>
    </row>
    <row r="1091" spans="1:19" ht="19.5" hidden="1" thickTop="1" thickBot="1" x14ac:dyDescent="0.3">
      <c r="A1091" s="3" t="str">
        <f t="shared" si="886"/>
        <v>b</v>
      </c>
      <c r="B1091" s="1" t="s">
        <v>1</v>
      </c>
      <c r="C1091" s="7" t="s">
        <v>7</v>
      </c>
      <c r="D1091" s="16">
        <v>0</v>
      </c>
      <c r="E1091" s="16">
        <v>0</v>
      </c>
      <c r="F1091" s="22">
        <f t="shared" si="926"/>
        <v>0</v>
      </c>
      <c r="G1091" s="22"/>
      <c r="H1091" s="22"/>
      <c r="I1091" s="21"/>
      <c r="J1091" s="22"/>
      <c r="K1091" s="22">
        <f t="shared" si="928"/>
        <v>0</v>
      </c>
      <c r="L1091" s="22"/>
      <c r="M1091" s="22"/>
      <c r="N1091" s="21"/>
      <c r="O1091" s="22"/>
      <c r="Q1091" s="5" t="s">
        <v>160</v>
      </c>
      <c r="R1091" s="33">
        <f t="shared" si="930"/>
        <v>0</v>
      </c>
      <c r="S1091" s="36">
        <f t="shared" si="887"/>
        <v>0</v>
      </c>
    </row>
    <row r="1092" spans="1:19" ht="19.5" hidden="1" thickTop="1" thickBot="1" x14ac:dyDescent="0.3">
      <c r="A1092" s="3" t="str">
        <f t="shared" si="886"/>
        <v>b</v>
      </c>
      <c r="B1092" s="1" t="s">
        <v>1</v>
      </c>
      <c r="C1092" s="7" t="s">
        <v>8</v>
      </c>
      <c r="D1092" s="16">
        <v>0</v>
      </c>
      <c r="E1092" s="16">
        <v>0</v>
      </c>
      <c r="F1092" s="22">
        <f t="shared" si="926"/>
        <v>0</v>
      </c>
      <c r="G1092" s="22"/>
      <c r="H1092" s="22"/>
      <c r="I1092" s="21"/>
      <c r="J1092" s="22"/>
      <c r="K1092" s="22">
        <f t="shared" si="928"/>
        <v>0</v>
      </c>
      <c r="L1092" s="22"/>
      <c r="M1092" s="22"/>
      <c r="N1092" s="21"/>
      <c r="O1092" s="22"/>
      <c r="Q1092" s="5" t="s">
        <v>160</v>
      </c>
      <c r="R1092" s="33">
        <f t="shared" si="930"/>
        <v>0</v>
      </c>
      <c r="S1092" s="36">
        <f t="shared" si="887"/>
        <v>0</v>
      </c>
    </row>
    <row r="1093" spans="1:19" ht="19.5" hidden="1" thickTop="1" thickBot="1" x14ac:dyDescent="0.3">
      <c r="A1093" s="3" t="str">
        <f t="shared" ref="A1093:A1132" si="933">IF((D1093+F1093+G1093+H1093+J1093+I1093)&gt;0,"a","b")</f>
        <v>b</v>
      </c>
      <c r="B1093" s="1" t="s">
        <v>1</v>
      </c>
      <c r="C1093" s="7" t="s">
        <v>9</v>
      </c>
      <c r="D1093" s="16">
        <v>0</v>
      </c>
      <c r="E1093" s="16">
        <v>0</v>
      </c>
      <c r="F1093" s="22">
        <f t="shared" si="926"/>
        <v>0</v>
      </c>
      <c r="G1093" s="22"/>
      <c r="H1093" s="22"/>
      <c r="I1093" s="21"/>
      <c r="J1093" s="22"/>
      <c r="K1093" s="22">
        <f t="shared" si="928"/>
        <v>0</v>
      </c>
      <c r="L1093" s="22"/>
      <c r="M1093" s="22"/>
      <c r="N1093" s="21"/>
      <c r="O1093" s="22"/>
      <c r="Q1093" s="5" t="s">
        <v>160</v>
      </c>
      <c r="R1093" s="33">
        <f t="shared" si="930"/>
        <v>0</v>
      </c>
      <c r="S1093" s="36">
        <f t="shared" ref="S1093:S1132" si="934">E1093-K1093</f>
        <v>0</v>
      </c>
    </row>
    <row r="1094" spans="1:19" ht="19.5" hidden="1" thickTop="1" thickBot="1" x14ac:dyDescent="0.3">
      <c r="A1094" s="3" t="str">
        <f t="shared" si="933"/>
        <v>b</v>
      </c>
      <c r="B1094" s="1" t="s">
        <v>1</v>
      </c>
      <c r="C1094" s="7" t="s">
        <v>10</v>
      </c>
      <c r="D1094" s="16">
        <v>0</v>
      </c>
      <c r="E1094" s="16">
        <v>0</v>
      </c>
      <c r="F1094" s="22">
        <f t="shared" si="926"/>
        <v>0</v>
      </c>
      <c r="G1094" s="22"/>
      <c r="H1094" s="22"/>
      <c r="I1094" s="21"/>
      <c r="J1094" s="22"/>
      <c r="K1094" s="22">
        <f t="shared" si="928"/>
        <v>0</v>
      </c>
      <c r="L1094" s="22"/>
      <c r="M1094" s="22"/>
      <c r="N1094" s="21"/>
      <c r="O1094" s="22"/>
      <c r="Q1094" s="5" t="s">
        <v>160</v>
      </c>
      <c r="R1094" s="33">
        <f t="shared" si="930"/>
        <v>0</v>
      </c>
      <c r="S1094" s="36">
        <f t="shared" si="934"/>
        <v>0</v>
      </c>
    </row>
    <row r="1095" spans="1:19" ht="19.5" hidden="1" thickTop="1" thickBot="1" x14ac:dyDescent="0.3">
      <c r="A1095" s="3" t="str">
        <f t="shared" si="933"/>
        <v>b</v>
      </c>
      <c r="B1095" s="1" t="s">
        <v>1</v>
      </c>
      <c r="C1095" s="7" t="s">
        <v>11</v>
      </c>
      <c r="D1095" s="16">
        <v>0</v>
      </c>
      <c r="E1095" s="16">
        <v>0</v>
      </c>
      <c r="F1095" s="22">
        <f t="shared" si="926"/>
        <v>0</v>
      </c>
      <c r="G1095" s="22"/>
      <c r="H1095" s="22"/>
      <c r="I1095" s="21"/>
      <c r="J1095" s="22"/>
      <c r="K1095" s="22">
        <f t="shared" si="928"/>
        <v>0</v>
      </c>
      <c r="L1095" s="22"/>
      <c r="M1095" s="22"/>
      <c r="N1095" s="21"/>
      <c r="O1095" s="22"/>
      <c r="Q1095" s="5" t="s">
        <v>160</v>
      </c>
      <c r="R1095" s="33">
        <f t="shared" si="930"/>
        <v>0</v>
      </c>
      <c r="S1095" s="36">
        <f t="shared" si="934"/>
        <v>0</v>
      </c>
    </row>
    <row r="1096" spans="1:19" ht="19.5" hidden="1" thickTop="1" thickBot="1" x14ac:dyDescent="0.3">
      <c r="A1096" s="3" t="str">
        <f t="shared" si="933"/>
        <v>b</v>
      </c>
      <c r="B1096" s="1" t="s">
        <v>1</v>
      </c>
      <c r="C1096" s="7" t="s">
        <v>12</v>
      </c>
      <c r="D1096" s="16">
        <v>0</v>
      </c>
      <c r="E1096" s="16">
        <v>0</v>
      </c>
      <c r="F1096" s="22">
        <f t="shared" si="926"/>
        <v>0</v>
      </c>
      <c r="G1096" s="22"/>
      <c r="H1096" s="22"/>
      <c r="I1096" s="21"/>
      <c r="J1096" s="22"/>
      <c r="K1096" s="22">
        <f t="shared" si="928"/>
        <v>0</v>
      </c>
      <c r="L1096" s="22"/>
      <c r="M1096" s="22"/>
      <c r="N1096" s="21"/>
      <c r="O1096" s="22"/>
      <c r="Q1096" s="5" t="s">
        <v>160</v>
      </c>
      <c r="R1096" s="33">
        <f t="shared" si="930"/>
        <v>0</v>
      </c>
      <c r="S1096" s="36">
        <f t="shared" si="934"/>
        <v>0</v>
      </c>
    </row>
    <row r="1097" spans="1:19" ht="31.5" thickTop="1" thickBot="1" x14ac:dyDescent="0.3">
      <c r="A1097" s="3" t="str">
        <f t="shared" si="933"/>
        <v>a</v>
      </c>
      <c r="B1097" s="8" t="s">
        <v>217</v>
      </c>
      <c r="C1097" s="9" t="s">
        <v>218</v>
      </c>
      <c r="D1097" s="14">
        <f>D1098+D1106+D1107+D1108</f>
        <v>676000</v>
      </c>
      <c r="E1097" s="14">
        <f>E1098+E1106+E1107+E1108</f>
        <v>0</v>
      </c>
      <c r="F1097" s="19">
        <f t="shared" ref="F1097:F1108" si="935">G1097+H1097+I1097+J1097</f>
        <v>676000</v>
      </c>
      <c r="G1097" s="19">
        <f t="shared" ref="G1097:J1097" si="936">G1098+G1106+G1107+G1108</f>
        <v>215200</v>
      </c>
      <c r="H1097" s="19">
        <f t="shared" si="936"/>
        <v>187200</v>
      </c>
      <c r="I1097" s="19">
        <f t="shared" si="936"/>
        <v>144300</v>
      </c>
      <c r="J1097" s="19">
        <f t="shared" si="936"/>
        <v>129300</v>
      </c>
      <c r="K1097" s="19">
        <f t="shared" si="928"/>
        <v>0</v>
      </c>
      <c r="L1097" s="19">
        <f t="shared" ref="L1097:O1097" si="937">L1098+L1106+L1107+L1108</f>
        <v>0</v>
      </c>
      <c r="M1097" s="19">
        <f t="shared" si="937"/>
        <v>0</v>
      </c>
      <c r="N1097" s="19">
        <f t="shared" si="937"/>
        <v>0</v>
      </c>
      <c r="O1097" s="19">
        <f t="shared" si="937"/>
        <v>0</v>
      </c>
      <c r="P1097" s="5" t="s">
        <v>159</v>
      </c>
      <c r="Q1097" s="5" t="s">
        <v>163</v>
      </c>
      <c r="R1097" s="33">
        <f t="shared" ref="R1097:R1108" si="938">D1097-F1097</f>
        <v>0</v>
      </c>
      <c r="S1097" s="36">
        <f t="shared" si="934"/>
        <v>0</v>
      </c>
    </row>
    <row r="1098" spans="1:19" ht="19.5" thickTop="1" thickBot="1" x14ac:dyDescent="0.3">
      <c r="A1098" s="3" t="str">
        <f t="shared" si="933"/>
        <v>a</v>
      </c>
      <c r="B1098" s="1" t="s">
        <v>1</v>
      </c>
      <c r="C1098" s="7" t="s">
        <v>2</v>
      </c>
      <c r="D1098" s="15">
        <f>D1099+D1100+D1101+D1102+D1103+D1104+D1105</f>
        <v>676000</v>
      </c>
      <c r="E1098" s="15">
        <f>E1099+E1100+E1101+E1102+E1103+E1104+E1105</f>
        <v>0</v>
      </c>
      <c r="F1098" s="20">
        <f t="shared" si="935"/>
        <v>676000</v>
      </c>
      <c r="G1098" s="20">
        <f t="shared" ref="G1098:J1098" si="939">G1099+G1100+G1101+G1102+G1103+G1104+G1105</f>
        <v>215200</v>
      </c>
      <c r="H1098" s="20">
        <f t="shared" si="939"/>
        <v>187200</v>
      </c>
      <c r="I1098" s="20">
        <f t="shared" si="939"/>
        <v>144300</v>
      </c>
      <c r="J1098" s="20">
        <f t="shared" si="939"/>
        <v>129300</v>
      </c>
      <c r="K1098" s="20">
        <f t="shared" si="928"/>
        <v>0</v>
      </c>
      <c r="L1098" s="20">
        <f t="shared" ref="L1098:O1098" si="940">L1099+L1100+L1101+L1102+L1103+L1104+L1105</f>
        <v>0</v>
      </c>
      <c r="M1098" s="20">
        <f t="shared" si="940"/>
        <v>0</v>
      </c>
      <c r="N1098" s="20">
        <f t="shared" si="940"/>
        <v>0</v>
      </c>
      <c r="O1098" s="20">
        <f t="shared" si="940"/>
        <v>0</v>
      </c>
      <c r="P1098" s="5" t="s">
        <v>159</v>
      </c>
      <c r="Q1098" s="5" t="s">
        <v>163</v>
      </c>
      <c r="R1098" s="33">
        <f t="shared" si="938"/>
        <v>0</v>
      </c>
      <c r="S1098" s="36">
        <f t="shared" si="934"/>
        <v>0</v>
      </c>
    </row>
    <row r="1099" spans="1:19" ht="19.5" hidden="1" thickTop="1" thickBot="1" x14ac:dyDescent="0.3">
      <c r="A1099" s="3" t="str">
        <f t="shared" si="933"/>
        <v>b</v>
      </c>
      <c r="B1099" s="1" t="s">
        <v>1</v>
      </c>
      <c r="C1099" s="7" t="s">
        <v>3</v>
      </c>
      <c r="D1099" s="16">
        <v>0</v>
      </c>
      <c r="E1099" s="16">
        <v>0</v>
      </c>
      <c r="F1099" s="22">
        <f t="shared" si="935"/>
        <v>0</v>
      </c>
      <c r="G1099" s="22"/>
      <c r="H1099" s="22"/>
      <c r="I1099" s="21"/>
      <c r="J1099" s="22"/>
      <c r="K1099" s="22">
        <f t="shared" si="928"/>
        <v>0</v>
      </c>
      <c r="L1099" s="22"/>
      <c r="M1099" s="22"/>
      <c r="N1099" s="21"/>
      <c r="O1099" s="22"/>
      <c r="Q1099" s="5" t="s">
        <v>163</v>
      </c>
      <c r="R1099" s="33">
        <f t="shared" si="938"/>
        <v>0</v>
      </c>
      <c r="S1099" s="36">
        <f t="shared" si="934"/>
        <v>0</v>
      </c>
    </row>
    <row r="1100" spans="1:19" ht="19.5" thickTop="1" thickBot="1" x14ac:dyDescent="0.3">
      <c r="A1100" s="3" t="str">
        <f t="shared" si="933"/>
        <v>a</v>
      </c>
      <c r="B1100" s="1" t="s">
        <v>1</v>
      </c>
      <c r="C1100" s="7" t="s">
        <v>4</v>
      </c>
      <c r="D1100" s="16">
        <v>676000</v>
      </c>
      <c r="E1100" s="16">
        <v>0</v>
      </c>
      <c r="F1100" s="22">
        <f t="shared" si="935"/>
        <v>676000</v>
      </c>
      <c r="G1100" s="43">
        <v>215200</v>
      </c>
      <c r="H1100" s="43">
        <v>187200</v>
      </c>
      <c r="I1100" s="45">
        <v>144300</v>
      </c>
      <c r="J1100" s="43">
        <v>129300</v>
      </c>
      <c r="K1100" s="22">
        <f t="shared" si="928"/>
        <v>0</v>
      </c>
      <c r="L1100" s="22"/>
      <c r="M1100" s="22"/>
      <c r="N1100" s="21"/>
      <c r="O1100" s="22"/>
      <c r="Q1100" s="5" t="s">
        <v>163</v>
      </c>
      <c r="R1100" s="33">
        <f t="shared" si="938"/>
        <v>0</v>
      </c>
      <c r="S1100" s="36">
        <f t="shared" si="934"/>
        <v>0</v>
      </c>
    </row>
    <row r="1101" spans="1:19" ht="19.5" hidden="1" thickTop="1" thickBot="1" x14ac:dyDescent="0.3">
      <c r="A1101" s="3" t="str">
        <f t="shared" si="933"/>
        <v>b</v>
      </c>
      <c r="B1101" s="1" t="s">
        <v>1</v>
      </c>
      <c r="C1101" s="7" t="s">
        <v>5</v>
      </c>
      <c r="D1101" s="16">
        <v>0</v>
      </c>
      <c r="E1101" s="16">
        <v>0</v>
      </c>
      <c r="F1101" s="22">
        <f t="shared" si="935"/>
        <v>0</v>
      </c>
      <c r="G1101" s="22"/>
      <c r="H1101" s="22"/>
      <c r="I1101" s="21"/>
      <c r="J1101" s="22"/>
      <c r="K1101" s="22">
        <f t="shared" si="928"/>
        <v>0</v>
      </c>
      <c r="L1101" s="22"/>
      <c r="M1101" s="22"/>
      <c r="N1101" s="21"/>
      <c r="O1101" s="22"/>
      <c r="Q1101" s="5" t="s">
        <v>163</v>
      </c>
      <c r="R1101" s="33">
        <f t="shared" si="938"/>
        <v>0</v>
      </c>
      <c r="S1101" s="36">
        <f t="shared" si="934"/>
        <v>0</v>
      </c>
    </row>
    <row r="1102" spans="1:19" ht="19.5" hidden="1" thickTop="1" thickBot="1" x14ac:dyDescent="0.3">
      <c r="A1102" s="3" t="str">
        <f t="shared" si="933"/>
        <v>b</v>
      </c>
      <c r="B1102" s="1" t="s">
        <v>1</v>
      </c>
      <c r="C1102" s="7" t="s">
        <v>6</v>
      </c>
      <c r="D1102" s="16">
        <v>0</v>
      </c>
      <c r="E1102" s="16">
        <v>0</v>
      </c>
      <c r="F1102" s="22">
        <f t="shared" si="935"/>
        <v>0</v>
      </c>
      <c r="G1102" s="22"/>
      <c r="H1102" s="22"/>
      <c r="I1102" s="21"/>
      <c r="J1102" s="22"/>
      <c r="K1102" s="22">
        <f t="shared" si="928"/>
        <v>0</v>
      </c>
      <c r="L1102" s="22"/>
      <c r="M1102" s="22"/>
      <c r="N1102" s="21"/>
      <c r="O1102" s="22"/>
      <c r="Q1102" s="5" t="s">
        <v>163</v>
      </c>
      <c r="R1102" s="33">
        <f t="shared" si="938"/>
        <v>0</v>
      </c>
      <c r="S1102" s="36">
        <f t="shared" si="934"/>
        <v>0</v>
      </c>
    </row>
    <row r="1103" spans="1:19" ht="19.5" hidden="1" thickTop="1" thickBot="1" x14ac:dyDescent="0.3">
      <c r="A1103" s="3" t="str">
        <f t="shared" si="933"/>
        <v>b</v>
      </c>
      <c r="B1103" s="1" t="s">
        <v>1</v>
      </c>
      <c r="C1103" s="7" t="s">
        <v>7</v>
      </c>
      <c r="D1103" s="16">
        <v>0</v>
      </c>
      <c r="E1103" s="16">
        <v>0</v>
      </c>
      <c r="F1103" s="22">
        <f t="shared" si="935"/>
        <v>0</v>
      </c>
      <c r="G1103" s="22"/>
      <c r="H1103" s="22"/>
      <c r="I1103" s="21"/>
      <c r="J1103" s="22"/>
      <c r="K1103" s="22">
        <f t="shared" si="928"/>
        <v>0</v>
      </c>
      <c r="L1103" s="22"/>
      <c r="M1103" s="22"/>
      <c r="N1103" s="21"/>
      <c r="O1103" s="22"/>
      <c r="Q1103" s="5" t="s">
        <v>163</v>
      </c>
      <c r="R1103" s="33">
        <f t="shared" si="938"/>
        <v>0</v>
      </c>
      <c r="S1103" s="36">
        <f t="shared" si="934"/>
        <v>0</v>
      </c>
    </row>
    <row r="1104" spans="1:19" ht="19.5" hidden="1" thickTop="1" thickBot="1" x14ac:dyDescent="0.3">
      <c r="A1104" s="3" t="str">
        <f t="shared" si="933"/>
        <v>b</v>
      </c>
      <c r="B1104" s="1" t="s">
        <v>1</v>
      </c>
      <c r="C1104" s="7" t="s">
        <v>8</v>
      </c>
      <c r="D1104" s="16">
        <v>0</v>
      </c>
      <c r="E1104" s="16">
        <v>0</v>
      </c>
      <c r="F1104" s="22">
        <f t="shared" si="935"/>
        <v>0</v>
      </c>
      <c r="G1104" s="22"/>
      <c r="H1104" s="22"/>
      <c r="I1104" s="21"/>
      <c r="J1104" s="22"/>
      <c r="K1104" s="22">
        <f t="shared" si="928"/>
        <v>0</v>
      </c>
      <c r="L1104" s="22"/>
      <c r="M1104" s="22"/>
      <c r="N1104" s="21"/>
      <c r="O1104" s="22"/>
      <c r="Q1104" s="5" t="s">
        <v>163</v>
      </c>
      <c r="R1104" s="33">
        <f t="shared" si="938"/>
        <v>0</v>
      </c>
      <c r="S1104" s="36">
        <f t="shared" si="934"/>
        <v>0</v>
      </c>
    </row>
    <row r="1105" spans="1:19" ht="19.5" hidden="1" thickTop="1" thickBot="1" x14ac:dyDescent="0.3">
      <c r="A1105" s="3" t="str">
        <f t="shared" si="933"/>
        <v>b</v>
      </c>
      <c r="B1105" s="1" t="s">
        <v>1</v>
      </c>
      <c r="C1105" s="7" t="s">
        <v>9</v>
      </c>
      <c r="D1105" s="16">
        <v>0</v>
      </c>
      <c r="E1105" s="16">
        <v>0</v>
      </c>
      <c r="F1105" s="22">
        <f t="shared" si="935"/>
        <v>0</v>
      </c>
      <c r="G1105" s="22"/>
      <c r="H1105" s="22"/>
      <c r="I1105" s="21"/>
      <c r="J1105" s="22"/>
      <c r="K1105" s="22">
        <f t="shared" si="928"/>
        <v>0</v>
      </c>
      <c r="L1105" s="22"/>
      <c r="M1105" s="22"/>
      <c r="N1105" s="21"/>
      <c r="O1105" s="22"/>
      <c r="Q1105" s="5" t="s">
        <v>163</v>
      </c>
      <c r="R1105" s="33">
        <f t="shared" si="938"/>
        <v>0</v>
      </c>
      <c r="S1105" s="36">
        <f t="shared" si="934"/>
        <v>0</v>
      </c>
    </row>
    <row r="1106" spans="1:19" ht="19.5" hidden="1" thickTop="1" thickBot="1" x14ac:dyDescent="0.3">
      <c r="A1106" s="3" t="str">
        <f t="shared" si="933"/>
        <v>b</v>
      </c>
      <c r="B1106" s="1" t="s">
        <v>1</v>
      </c>
      <c r="C1106" s="7" t="s">
        <v>10</v>
      </c>
      <c r="D1106" s="16">
        <v>0</v>
      </c>
      <c r="E1106" s="16">
        <v>0</v>
      </c>
      <c r="F1106" s="22">
        <f t="shared" si="935"/>
        <v>0</v>
      </c>
      <c r="G1106" s="22"/>
      <c r="H1106" s="22"/>
      <c r="I1106" s="21"/>
      <c r="J1106" s="22"/>
      <c r="K1106" s="22">
        <f t="shared" si="928"/>
        <v>0</v>
      </c>
      <c r="L1106" s="22"/>
      <c r="M1106" s="22"/>
      <c r="N1106" s="21"/>
      <c r="O1106" s="22"/>
      <c r="Q1106" s="5" t="s">
        <v>163</v>
      </c>
      <c r="R1106" s="33">
        <f t="shared" si="938"/>
        <v>0</v>
      </c>
      <c r="S1106" s="36">
        <f t="shared" si="934"/>
        <v>0</v>
      </c>
    </row>
    <row r="1107" spans="1:19" ht="19.5" hidden="1" thickTop="1" thickBot="1" x14ac:dyDescent="0.3">
      <c r="A1107" s="3" t="str">
        <f t="shared" si="933"/>
        <v>b</v>
      </c>
      <c r="B1107" s="1" t="s">
        <v>1</v>
      </c>
      <c r="C1107" s="7" t="s">
        <v>11</v>
      </c>
      <c r="D1107" s="16">
        <v>0</v>
      </c>
      <c r="E1107" s="16">
        <v>0</v>
      </c>
      <c r="F1107" s="22">
        <f t="shared" si="935"/>
        <v>0</v>
      </c>
      <c r="G1107" s="22"/>
      <c r="H1107" s="22"/>
      <c r="I1107" s="21"/>
      <c r="J1107" s="22"/>
      <c r="K1107" s="22">
        <f t="shared" si="928"/>
        <v>0</v>
      </c>
      <c r="L1107" s="22"/>
      <c r="M1107" s="22"/>
      <c r="N1107" s="21"/>
      <c r="O1107" s="22"/>
      <c r="Q1107" s="5" t="s">
        <v>163</v>
      </c>
      <c r="R1107" s="33">
        <f t="shared" si="938"/>
        <v>0</v>
      </c>
      <c r="S1107" s="36">
        <f t="shared" si="934"/>
        <v>0</v>
      </c>
    </row>
    <row r="1108" spans="1:19" ht="19.5" hidden="1" thickTop="1" thickBot="1" x14ac:dyDescent="0.3">
      <c r="A1108" s="3" t="str">
        <f t="shared" si="933"/>
        <v>b</v>
      </c>
      <c r="B1108" s="1" t="s">
        <v>1</v>
      </c>
      <c r="C1108" s="7" t="s">
        <v>12</v>
      </c>
      <c r="D1108" s="16">
        <v>0</v>
      </c>
      <c r="E1108" s="16">
        <v>0</v>
      </c>
      <c r="F1108" s="22">
        <f t="shared" si="935"/>
        <v>0</v>
      </c>
      <c r="G1108" s="22"/>
      <c r="H1108" s="22"/>
      <c r="I1108" s="21"/>
      <c r="J1108" s="22"/>
      <c r="K1108" s="22">
        <f t="shared" si="928"/>
        <v>0</v>
      </c>
      <c r="L1108" s="22"/>
      <c r="M1108" s="22"/>
      <c r="N1108" s="21"/>
      <c r="O1108" s="22"/>
      <c r="Q1108" s="5" t="s">
        <v>163</v>
      </c>
      <c r="R1108" s="33">
        <f t="shared" si="938"/>
        <v>0</v>
      </c>
      <c r="S1108" s="36">
        <f t="shared" si="934"/>
        <v>0</v>
      </c>
    </row>
    <row r="1109" spans="1:19" ht="31.5" thickTop="1" thickBot="1" x14ac:dyDescent="0.3">
      <c r="A1109" s="3" t="str">
        <f t="shared" si="933"/>
        <v>a</v>
      </c>
      <c r="B1109" s="8" t="s">
        <v>219</v>
      </c>
      <c r="C1109" s="9" t="s">
        <v>220</v>
      </c>
      <c r="D1109" s="14">
        <f>D1110+D1118+D1119+D1120</f>
        <v>550000</v>
      </c>
      <c r="E1109" s="14">
        <f>E1110+E1118+E1119+E1120</f>
        <v>0</v>
      </c>
      <c r="F1109" s="19">
        <f t="shared" ref="F1109:F1120" si="941">G1109+H1109+I1109+J1109</f>
        <v>550000</v>
      </c>
      <c r="G1109" s="19">
        <f t="shared" ref="G1109:J1109" si="942">G1110+G1118+G1119+G1120</f>
        <v>137500</v>
      </c>
      <c r="H1109" s="19">
        <f t="shared" si="942"/>
        <v>137500</v>
      </c>
      <c r="I1109" s="19">
        <f t="shared" si="942"/>
        <v>137500</v>
      </c>
      <c r="J1109" s="19">
        <f t="shared" si="942"/>
        <v>137500</v>
      </c>
      <c r="K1109" s="19">
        <f t="shared" si="928"/>
        <v>0</v>
      </c>
      <c r="L1109" s="19">
        <f t="shared" ref="L1109:O1109" si="943">L1110+L1118+L1119+L1120</f>
        <v>0</v>
      </c>
      <c r="M1109" s="19">
        <f t="shared" si="943"/>
        <v>0</v>
      </c>
      <c r="N1109" s="19">
        <f t="shared" si="943"/>
        <v>0</v>
      </c>
      <c r="O1109" s="19">
        <f t="shared" si="943"/>
        <v>0</v>
      </c>
      <c r="P1109" s="5" t="s">
        <v>159</v>
      </c>
      <c r="Q1109" s="5" t="s">
        <v>160</v>
      </c>
      <c r="R1109" s="33">
        <f t="shared" ref="R1109:R1120" si="944">D1109-F1109</f>
        <v>0</v>
      </c>
      <c r="S1109" s="36">
        <f t="shared" si="934"/>
        <v>0</v>
      </c>
    </row>
    <row r="1110" spans="1:19" ht="19.5" thickTop="1" thickBot="1" x14ac:dyDescent="0.3">
      <c r="A1110" s="3" t="str">
        <f t="shared" si="933"/>
        <v>a</v>
      </c>
      <c r="B1110" s="1" t="s">
        <v>1</v>
      </c>
      <c r="C1110" s="7" t="s">
        <v>2</v>
      </c>
      <c r="D1110" s="15">
        <f>D1111+D1112+D1113+D1114+D1115+D1116+D1117</f>
        <v>550000</v>
      </c>
      <c r="E1110" s="15">
        <f>E1111+E1112+E1113+E1114+E1115+E1116+E1117</f>
        <v>0</v>
      </c>
      <c r="F1110" s="20">
        <f t="shared" si="941"/>
        <v>550000</v>
      </c>
      <c r="G1110" s="20">
        <f t="shared" ref="G1110:J1110" si="945">G1111+G1112+G1113+G1114+G1115+G1116+G1117</f>
        <v>137500</v>
      </c>
      <c r="H1110" s="20">
        <f t="shared" si="945"/>
        <v>137500</v>
      </c>
      <c r="I1110" s="20">
        <f t="shared" si="945"/>
        <v>137500</v>
      </c>
      <c r="J1110" s="20">
        <f t="shared" si="945"/>
        <v>137500</v>
      </c>
      <c r="K1110" s="20">
        <f t="shared" si="928"/>
        <v>0</v>
      </c>
      <c r="L1110" s="20">
        <f t="shared" ref="L1110:O1110" si="946">L1111+L1112+L1113+L1114+L1115+L1116+L1117</f>
        <v>0</v>
      </c>
      <c r="M1110" s="20">
        <f t="shared" si="946"/>
        <v>0</v>
      </c>
      <c r="N1110" s="20">
        <f t="shared" si="946"/>
        <v>0</v>
      </c>
      <c r="O1110" s="20">
        <f t="shared" si="946"/>
        <v>0</v>
      </c>
      <c r="P1110" s="5" t="s">
        <v>159</v>
      </c>
      <c r="Q1110" s="5" t="s">
        <v>160</v>
      </c>
      <c r="R1110" s="33">
        <f t="shared" si="944"/>
        <v>0</v>
      </c>
      <c r="S1110" s="36">
        <f t="shared" si="934"/>
        <v>0</v>
      </c>
    </row>
    <row r="1111" spans="1:19" ht="19.5" hidden="1" thickTop="1" thickBot="1" x14ac:dyDescent="0.3">
      <c r="A1111" s="3" t="str">
        <f t="shared" si="933"/>
        <v>b</v>
      </c>
      <c r="B1111" s="1" t="s">
        <v>1</v>
      </c>
      <c r="C1111" s="7" t="s">
        <v>3</v>
      </c>
      <c r="D1111" s="16">
        <v>0</v>
      </c>
      <c r="E1111" s="16">
        <v>0</v>
      </c>
      <c r="F1111" s="22">
        <f t="shared" si="941"/>
        <v>0</v>
      </c>
      <c r="G1111" s="22"/>
      <c r="H1111" s="22"/>
      <c r="I1111" s="21"/>
      <c r="J1111" s="22"/>
      <c r="K1111" s="22">
        <f t="shared" si="928"/>
        <v>0</v>
      </c>
      <c r="L1111" s="22"/>
      <c r="M1111" s="22"/>
      <c r="N1111" s="21"/>
      <c r="O1111" s="22"/>
      <c r="Q1111" s="5" t="s">
        <v>160</v>
      </c>
      <c r="R1111" s="33">
        <f t="shared" si="944"/>
        <v>0</v>
      </c>
      <c r="S1111" s="36">
        <f t="shared" si="934"/>
        <v>0</v>
      </c>
    </row>
    <row r="1112" spans="1:19" ht="19.5" thickTop="1" thickBot="1" x14ac:dyDescent="0.3">
      <c r="A1112" s="3" t="str">
        <f t="shared" si="933"/>
        <v>a</v>
      </c>
      <c r="B1112" s="1" t="s">
        <v>1</v>
      </c>
      <c r="C1112" s="7" t="s">
        <v>4</v>
      </c>
      <c r="D1112" s="16">
        <v>550000</v>
      </c>
      <c r="E1112" s="16">
        <v>0</v>
      </c>
      <c r="F1112" s="22">
        <f t="shared" si="941"/>
        <v>550000</v>
      </c>
      <c r="G1112" s="22">
        <v>137500</v>
      </c>
      <c r="H1112" s="22">
        <v>137500</v>
      </c>
      <c r="I1112" s="22">
        <v>137500</v>
      </c>
      <c r="J1112" s="22">
        <v>137500</v>
      </c>
      <c r="K1112" s="22">
        <f t="shared" si="928"/>
        <v>0</v>
      </c>
      <c r="L1112" s="22"/>
      <c r="M1112" s="22"/>
      <c r="N1112" s="21"/>
      <c r="O1112" s="22"/>
      <c r="Q1112" s="5" t="s">
        <v>160</v>
      </c>
      <c r="R1112" s="33">
        <f t="shared" si="944"/>
        <v>0</v>
      </c>
      <c r="S1112" s="36">
        <f t="shared" si="934"/>
        <v>0</v>
      </c>
    </row>
    <row r="1113" spans="1:19" ht="19.5" hidden="1" thickTop="1" thickBot="1" x14ac:dyDescent="0.3">
      <c r="A1113" s="3" t="str">
        <f t="shared" si="933"/>
        <v>b</v>
      </c>
      <c r="B1113" s="1" t="s">
        <v>1</v>
      </c>
      <c r="C1113" s="7" t="s">
        <v>5</v>
      </c>
      <c r="D1113" s="16">
        <v>0</v>
      </c>
      <c r="E1113" s="16">
        <v>0</v>
      </c>
      <c r="F1113" s="22">
        <f t="shared" si="941"/>
        <v>0</v>
      </c>
      <c r="G1113" s="22"/>
      <c r="H1113" s="22"/>
      <c r="I1113" s="21"/>
      <c r="J1113" s="22"/>
      <c r="K1113" s="22">
        <f t="shared" si="928"/>
        <v>0</v>
      </c>
      <c r="L1113" s="22"/>
      <c r="M1113" s="22"/>
      <c r="N1113" s="21"/>
      <c r="O1113" s="22"/>
      <c r="Q1113" s="5" t="s">
        <v>160</v>
      </c>
      <c r="R1113" s="33">
        <f t="shared" si="944"/>
        <v>0</v>
      </c>
      <c r="S1113" s="36">
        <f t="shared" si="934"/>
        <v>0</v>
      </c>
    </row>
    <row r="1114" spans="1:19" ht="19.5" hidden="1" thickTop="1" thickBot="1" x14ac:dyDescent="0.3">
      <c r="A1114" s="3" t="str">
        <f t="shared" si="933"/>
        <v>b</v>
      </c>
      <c r="B1114" s="1" t="s">
        <v>1</v>
      </c>
      <c r="C1114" s="7" t="s">
        <v>6</v>
      </c>
      <c r="D1114" s="16">
        <v>0</v>
      </c>
      <c r="E1114" s="16">
        <v>0</v>
      </c>
      <c r="F1114" s="22">
        <f t="shared" si="941"/>
        <v>0</v>
      </c>
      <c r="G1114" s="22"/>
      <c r="H1114" s="22"/>
      <c r="I1114" s="21"/>
      <c r="J1114" s="22"/>
      <c r="K1114" s="22">
        <f t="shared" si="928"/>
        <v>0</v>
      </c>
      <c r="L1114" s="22"/>
      <c r="M1114" s="22"/>
      <c r="N1114" s="21"/>
      <c r="O1114" s="22"/>
      <c r="Q1114" s="5" t="s">
        <v>160</v>
      </c>
      <c r="R1114" s="33">
        <f t="shared" si="944"/>
        <v>0</v>
      </c>
      <c r="S1114" s="36">
        <f t="shared" si="934"/>
        <v>0</v>
      </c>
    </row>
    <row r="1115" spans="1:19" ht="19.5" hidden="1" thickTop="1" thickBot="1" x14ac:dyDescent="0.3">
      <c r="A1115" s="3" t="str">
        <f t="shared" si="933"/>
        <v>b</v>
      </c>
      <c r="B1115" s="1" t="s">
        <v>1</v>
      </c>
      <c r="C1115" s="7" t="s">
        <v>7</v>
      </c>
      <c r="D1115" s="16">
        <v>0</v>
      </c>
      <c r="E1115" s="16">
        <v>0</v>
      </c>
      <c r="F1115" s="22">
        <f t="shared" si="941"/>
        <v>0</v>
      </c>
      <c r="G1115" s="22"/>
      <c r="H1115" s="22"/>
      <c r="I1115" s="21"/>
      <c r="J1115" s="22"/>
      <c r="K1115" s="22">
        <f t="shared" si="928"/>
        <v>0</v>
      </c>
      <c r="L1115" s="22"/>
      <c r="M1115" s="22"/>
      <c r="N1115" s="21"/>
      <c r="O1115" s="22"/>
      <c r="Q1115" s="5" t="s">
        <v>160</v>
      </c>
      <c r="R1115" s="33">
        <f t="shared" si="944"/>
        <v>0</v>
      </c>
      <c r="S1115" s="36">
        <f t="shared" si="934"/>
        <v>0</v>
      </c>
    </row>
    <row r="1116" spans="1:19" ht="19.5" hidden="1" thickTop="1" thickBot="1" x14ac:dyDescent="0.3">
      <c r="A1116" s="3" t="str">
        <f t="shared" si="933"/>
        <v>b</v>
      </c>
      <c r="B1116" s="1" t="s">
        <v>1</v>
      </c>
      <c r="C1116" s="7" t="s">
        <v>8</v>
      </c>
      <c r="D1116" s="16">
        <v>0</v>
      </c>
      <c r="E1116" s="16">
        <v>0</v>
      </c>
      <c r="F1116" s="22">
        <f t="shared" si="941"/>
        <v>0</v>
      </c>
      <c r="G1116" s="22"/>
      <c r="H1116" s="22"/>
      <c r="I1116" s="21"/>
      <c r="J1116" s="22"/>
      <c r="K1116" s="22">
        <f t="shared" si="928"/>
        <v>0</v>
      </c>
      <c r="L1116" s="22"/>
      <c r="M1116" s="22"/>
      <c r="N1116" s="21"/>
      <c r="O1116" s="22"/>
      <c r="Q1116" s="5" t="s">
        <v>160</v>
      </c>
      <c r="R1116" s="33">
        <f t="shared" si="944"/>
        <v>0</v>
      </c>
      <c r="S1116" s="36">
        <f t="shared" si="934"/>
        <v>0</v>
      </c>
    </row>
    <row r="1117" spans="1:19" ht="19.5" hidden="1" thickTop="1" thickBot="1" x14ac:dyDescent="0.3">
      <c r="A1117" s="3" t="str">
        <f t="shared" si="933"/>
        <v>b</v>
      </c>
      <c r="B1117" s="1" t="s">
        <v>1</v>
      </c>
      <c r="C1117" s="7" t="s">
        <v>9</v>
      </c>
      <c r="D1117" s="16">
        <v>0</v>
      </c>
      <c r="E1117" s="16">
        <v>0</v>
      </c>
      <c r="F1117" s="22">
        <f t="shared" si="941"/>
        <v>0</v>
      </c>
      <c r="G1117" s="22"/>
      <c r="H1117" s="22"/>
      <c r="I1117" s="21"/>
      <c r="J1117" s="22"/>
      <c r="K1117" s="22">
        <f t="shared" si="928"/>
        <v>0</v>
      </c>
      <c r="L1117" s="22"/>
      <c r="M1117" s="22"/>
      <c r="N1117" s="21"/>
      <c r="O1117" s="22"/>
      <c r="Q1117" s="5" t="s">
        <v>160</v>
      </c>
      <c r="R1117" s="33">
        <f t="shared" si="944"/>
        <v>0</v>
      </c>
      <c r="S1117" s="36">
        <f t="shared" si="934"/>
        <v>0</v>
      </c>
    </row>
    <row r="1118" spans="1:19" ht="19.5" hidden="1" thickTop="1" thickBot="1" x14ac:dyDescent="0.3">
      <c r="A1118" s="3" t="str">
        <f t="shared" si="933"/>
        <v>b</v>
      </c>
      <c r="B1118" s="1" t="s">
        <v>1</v>
      </c>
      <c r="C1118" s="7" t="s">
        <v>10</v>
      </c>
      <c r="D1118" s="16">
        <v>0</v>
      </c>
      <c r="E1118" s="16">
        <v>0</v>
      </c>
      <c r="F1118" s="22">
        <f t="shared" si="941"/>
        <v>0</v>
      </c>
      <c r="G1118" s="22"/>
      <c r="H1118" s="22"/>
      <c r="I1118" s="21"/>
      <c r="J1118" s="22"/>
      <c r="K1118" s="22">
        <f t="shared" si="928"/>
        <v>0</v>
      </c>
      <c r="L1118" s="22"/>
      <c r="M1118" s="22"/>
      <c r="N1118" s="21"/>
      <c r="O1118" s="22"/>
      <c r="Q1118" s="5" t="s">
        <v>160</v>
      </c>
      <c r="R1118" s="33">
        <f t="shared" si="944"/>
        <v>0</v>
      </c>
      <c r="S1118" s="36">
        <f t="shared" si="934"/>
        <v>0</v>
      </c>
    </row>
    <row r="1119" spans="1:19" ht="19.5" hidden="1" thickTop="1" thickBot="1" x14ac:dyDescent="0.3">
      <c r="A1119" s="3" t="str">
        <f t="shared" si="933"/>
        <v>b</v>
      </c>
      <c r="B1119" s="1" t="s">
        <v>1</v>
      </c>
      <c r="C1119" s="7" t="s">
        <v>11</v>
      </c>
      <c r="D1119" s="16">
        <v>0</v>
      </c>
      <c r="E1119" s="16">
        <v>0</v>
      </c>
      <c r="F1119" s="22">
        <f t="shared" si="941"/>
        <v>0</v>
      </c>
      <c r="G1119" s="22"/>
      <c r="H1119" s="22"/>
      <c r="I1119" s="21"/>
      <c r="J1119" s="22"/>
      <c r="K1119" s="22">
        <f t="shared" si="928"/>
        <v>0</v>
      </c>
      <c r="L1119" s="22"/>
      <c r="M1119" s="22"/>
      <c r="N1119" s="21"/>
      <c r="O1119" s="22"/>
      <c r="Q1119" s="5" t="s">
        <v>160</v>
      </c>
      <c r="R1119" s="33">
        <f t="shared" si="944"/>
        <v>0</v>
      </c>
      <c r="S1119" s="36">
        <f t="shared" si="934"/>
        <v>0</v>
      </c>
    </row>
    <row r="1120" spans="1:19" ht="19.5" hidden="1" thickTop="1" thickBot="1" x14ac:dyDescent="0.3">
      <c r="A1120" s="3" t="str">
        <f t="shared" si="933"/>
        <v>b</v>
      </c>
      <c r="B1120" s="1" t="s">
        <v>1</v>
      </c>
      <c r="C1120" s="7" t="s">
        <v>12</v>
      </c>
      <c r="D1120" s="16">
        <v>0</v>
      </c>
      <c r="E1120" s="16">
        <v>0</v>
      </c>
      <c r="F1120" s="22">
        <f t="shared" si="941"/>
        <v>0</v>
      </c>
      <c r="G1120" s="22"/>
      <c r="H1120" s="22"/>
      <c r="I1120" s="21"/>
      <c r="J1120" s="22"/>
      <c r="K1120" s="22">
        <f t="shared" si="928"/>
        <v>0</v>
      </c>
      <c r="L1120" s="22"/>
      <c r="M1120" s="22"/>
      <c r="N1120" s="21"/>
      <c r="O1120" s="22"/>
      <c r="Q1120" s="5" t="s">
        <v>160</v>
      </c>
      <c r="R1120" s="33">
        <f t="shared" si="944"/>
        <v>0</v>
      </c>
      <c r="S1120" s="36">
        <f t="shared" si="934"/>
        <v>0</v>
      </c>
    </row>
    <row r="1121" spans="1:19" ht="61.5" thickTop="1" thickBot="1" x14ac:dyDescent="0.3">
      <c r="A1121" s="3" t="str">
        <f t="shared" si="933"/>
        <v>a</v>
      </c>
      <c r="B1121" s="1" t="s">
        <v>221</v>
      </c>
      <c r="C1121" s="9" t="s">
        <v>222</v>
      </c>
      <c r="D1121" s="14">
        <f>D1122+D1130+D1131+D1132</f>
        <v>2014000</v>
      </c>
      <c r="E1121" s="14">
        <f>E1122+E1130+E1131+E1132</f>
        <v>0</v>
      </c>
      <c r="F1121" s="19">
        <f t="shared" ref="F1121:F1132" si="947">G1121+H1121+I1121+J1121</f>
        <v>2014000</v>
      </c>
      <c r="G1121" s="19">
        <f t="shared" ref="G1121:J1121" si="948">G1122+G1130+G1131+G1132</f>
        <v>302000</v>
      </c>
      <c r="H1121" s="19">
        <f t="shared" si="948"/>
        <v>705000</v>
      </c>
      <c r="I1121" s="19">
        <f t="shared" si="948"/>
        <v>302000</v>
      </c>
      <c r="J1121" s="19">
        <f t="shared" si="948"/>
        <v>705000</v>
      </c>
      <c r="K1121" s="19">
        <f t="shared" si="928"/>
        <v>0</v>
      </c>
      <c r="L1121" s="19">
        <f t="shared" ref="L1121:O1121" si="949">L1122+L1130+L1131+L1132</f>
        <v>0</v>
      </c>
      <c r="M1121" s="19">
        <f t="shared" si="949"/>
        <v>0</v>
      </c>
      <c r="N1121" s="19">
        <f t="shared" si="949"/>
        <v>0</v>
      </c>
      <c r="O1121" s="19">
        <f t="shared" si="949"/>
        <v>0</v>
      </c>
      <c r="P1121" s="5" t="s">
        <v>159</v>
      </c>
      <c r="Q1121" s="5" t="s">
        <v>163</v>
      </c>
      <c r="R1121" s="33">
        <f t="shared" ref="R1121:R1132" si="950">D1121-F1121</f>
        <v>0</v>
      </c>
      <c r="S1121" s="36">
        <f t="shared" si="934"/>
        <v>0</v>
      </c>
    </row>
    <row r="1122" spans="1:19" ht="19.5" thickTop="1" thickBot="1" x14ac:dyDescent="0.3">
      <c r="A1122" s="3" t="str">
        <f t="shared" si="933"/>
        <v>a</v>
      </c>
      <c r="B1122" s="1" t="s">
        <v>1</v>
      </c>
      <c r="C1122" s="7" t="s">
        <v>2</v>
      </c>
      <c r="D1122" s="15">
        <f>D1123+D1124+D1125+D1126+D1127+D1128+D1129</f>
        <v>2014000</v>
      </c>
      <c r="E1122" s="15">
        <f>E1123+E1124+E1125+E1126+E1127+E1128+E1129</f>
        <v>0</v>
      </c>
      <c r="F1122" s="20">
        <f t="shared" si="947"/>
        <v>2014000</v>
      </c>
      <c r="G1122" s="20">
        <f t="shared" ref="G1122:J1122" si="951">G1123+G1124+G1125+G1126+G1127+G1128+G1129</f>
        <v>302000</v>
      </c>
      <c r="H1122" s="20">
        <f t="shared" si="951"/>
        <v>705000</v>
      </c>
      <c r="I1122" s="20">
        <f t="shared" si="951"/>
        <v>302000</v>
      </c>
      <c r="J1122" s="20">
        <f t="shared" si="951"/>
        <v>705000</v>
      </c>
      <c r="K1122" s="20">
        <f t="shared" si="928"/>
        <v>0</v>
      </c>
      <c r="L1122" s="20">
        <f t="shared" ref="L1122:O1122" si="952">L1123+L1124+L1125+L1126+L1127+L1128+L1129</f>
        <v>0</v>
      </c>
      <c r="M1122" s="20">
        <f t="shared" si="952"/>
        <v>0</v>
      </c>
      <c r="N1122" s="20">
        <f t="shared" si="952"/>
        <v>0</v>
      </c>
      <c r="O1122" s="20">
        <f t="shared" si="952"/>
        <v>0</v>
      </c>
      <c r="P1122" s="5" t="s">
        <v>159</v>
      </c>
      <c r="Q1122" s="5" t="s">
        <v>163</v>
      </c>
      <c r="R1122" s="33">
        <f t="shared" si="950"/>
        <v>0</v>
      </c>
      <c r="S1122" s="36">
        <f t="shared" si="934"/>
        <v>0</v>
      </c>
    </row>
    <row r="1123" spans="1:19" ht="19.5" hidden="1" thickTop="1" thickBot="1" x14ac:dyDescent="0.3">
      <c r="A1123" s="3" t="str">
        <f t="shared" si="933"/>
        <v>b</v>
      </c>
      <c r="B1123" s="1" t="s">
        <v>1</v>
      </c>
      <c r="C1123" s="7" t="s">
        <v>3</v>
      </c>
      <c r="D1123" s="16">
        <v>0</v>
      </c>
      <c r="E1123" s="16">
        <v>0</v>
      </c>
      <c r="F1123" s="22">
        <f t="shared" si="947"/>
        <v>0</v>
      </c>
      <c r="G1123" s="22"/>
      <c r="H1123" s="22"/>
      <c r="I1123" s="21"/>
      <c r="J1123" s="22"/>
      <c r="K1123" s="22">
        <f t="shared" si="928"/>
        <v>0</v>
      </c>
      <c r="L1123" s="22"/>
      <c r="M1123" s="22"/>
      <c r="N1123" s="21"/>
      <c r="O1123" s="22"/>
      <c r="Q1123" s="5" t="s">
        <v>163</v>
      </c>
      <c r="R1123" s="33">
        <f t="shared" si="950"/>
        <v>0</v>
      </c>
      <c r="S1123" s="36">
        <f t="shared" si="934"/>
        <v>0</v>
      </c>
    </row>
    <row r="1124" spans="1:19" ht="19.5" thickTop="1" thickBot="1" x14ac:dyDescent="0.3">
      <c r="A1124" s="3" t="str">
        <f t="shared" si="933"/>
        <v>a</v>
      </c>
      <c r="B1124" s="1" t="s">
        <v>1</v>
      </c>
      <c r="C1124" s="7" t="s">
        <v>4</v>
      </c>
      <c r="D1124" s="16">
        <v>2014000</v>
      </c>
      <c r="E1124" s="16">
        <v>0</v>
      </c>
      <c r="F1124" s="22">
        <f t="shared" si="947"/>
        <v>2014000</v>
      </c>
      <c r="G1124" s="22">
        <v>302000</v>
      </c>
      <c r="H1124" s="22">
        <v>705000</v>
      </c>
      <c r="I1124" s="22">
        <v>302000</v>
      </c>
      <c r="J1124" s="22">
        <v>705000</v>
      </c>
      <c r="K1124" s="22">
        <f t="shared" si="928"/>
        <v>0</v>
      </c>
      <c r="L1124" s="22"/>
      <c r="M1124" s="22"/>
      <c r="N1124" s="21"/>
      <c r="O1124" s="22"/>
      <c r="Q1124" s="5" t="s">
        <v>163</v>
      </c>
      <c r="R1124" s="33">
        <f t="shared" si="950"/>
        <v>0</v>
      </c>
      <c r="S1124" s="36">
        <f t="shared" si="934"/>
        <v>0</v>
      </c>
    </row>
    <row r="1125" spans="1:19" ht="19.5" hidden="1" thickTop="1" thickBot="1" x14ac:dyDescent="0.3">
      <c r="A1125" s="3" t="str">
        <f t="shared" si="933"/>
        <v>b</v>
      </c>
      <c r="B1125" s="1" t="s">
        <v>1</v>
      </c>
      <c r="C1125" s="7" t="s">
        <v>5</v>
      </c>
      <c r="D1125" s="16">
        <v>0</v>
      </c>
      <c r="E1125" s="16">
        <v>0</v>
      </c>
      <c r="F1125" s="22">
        <f t="shared" si="947"/>
        <v>0</v>
      </c>
      <c r="G1125" s="22"/>
      <c r="H1125" s="22"/>
      <c r="I1125" s="21"/>
      <c r="J1125" s="22"/>
      <c r="K1125" s="22">
        <f t="shared" si="928"/>
        <v>0</v>
      </c>
      <c r="L1125" s="22"/>
      <c r="M1125" s="22"/>
      <c r="N1125" s="21"/>
      <c r="O1125" s="22"/>
      <c r="Q1125" s="5" t="s">
        <v>163</v>
      </c>
      <c r="R1125" s="33">
        <f t="shared" si="950"/>
        <v>0</v>
      </c>
      <c r="S1125" s="36">
        <f t="shared" si="934"/>
        <v>0</v>
      </c>
    </row>
    <row r="1126" spans="1:19" ht="19.5" hidden="1" thickTop="1" thickBot="1" x14ac:dyDescent="0.3">
      <c r="A1126" s="3" t="str">
        <f t="shared" si="933"/>
        <v>b</v>
      </c>
      <c r="B1126" s="1" t="s">
        <v>1</v>
      </c>
      <c r="C1126" s="7" t="s">
        <v>6</v>
      </c>
      <c r="D1126" s="16">
        <v>0</v>
      </c>
      <c r="E1126" s="16">
        <v>0</v>
      </c>
      <c r="F1126" s="22">
        <f t="shared" si="947"/>
        <v>0</v>
      </c>
      <c r="G1126" s="22"/>
      <c r="H1126" s="22"/>
      <c r="I1126" s="21"/>
      <c r="J1126" s="22"/>
      <c r="K1126" s="22">
        <f t="shared" si="928"/>
        <v>0</v>
      </c>
      <c r="L1126" s="22"/>
      <c r="M1126" s="22"/>
      <c r="N1126" s="21"/>
      <c r="O1126" s="22"/>
      <c r="Q1126" s="5" t="s">
        <v>163</v>
      </c>
      <c r="R1126" s="33">
        <f t="shared" si="950"/>
        <v>0</v>
      </c>
      <c r="S1126" s="36">
        <f t="shared" si="934"/>
        <v>0</v>
      </c>
    </row>
    <row r="1127" spans="1:19" ht="19.5" hidden="1" thickTop="1" thickBot="1" x14ac:dyDescent="0.3">
      <c r="A1127" s="3" t="str">
        <f t="shared" si="933"/>
        <v>b</v>
      </c>
      <c r="B1127" s="1" t="s">
        <v>1</v>
      </c>
      <c r="C1127" s="7" t="s">
        <v>7</v>
      </c>
      <c r="D1127" s="16">
        <v>0</v>
      </c>
      <c r="E1127" s="16">
        <v>0</v>
      </c>
      <c r="F1127" s="22">
        <f t="shared" si="947"/>
        <v>0</v>
      </c>
      <c r="G1127" s="22"/>
      <c r="H1127" s="22"/>
      <c r="I1127" s="21"/>
      <c r="J1127" s="22"/>
      <c r="K1127" s="22">
        <f t="shared" si="928"/>
        <v>0</v>
      </c>
      <c r="L1127" s="22"/>
      <c r="M1127" s="22"/>
      <c r="N1127" s="21"/>
      <c r="O1127" s="22"/>
      <c r="Q1127" s="5" t="s">
        <v>163</v>
      </c>
      <c r="R1127" s="33">
        <f t="shared" si="950"/>
        <v>0</v>
      </c>
      <c r="S1127" s="36">
        <f t="shared" si="934"/>
        <v>0</v>
      </c>
    </row>
    <row r="1128" spans="1:19" ht="19.5" hidden="1" thickTop="1" thickBot="1" x14ac:dyDescent="0.3">
      <c r="A1128" s="3" t="str">
        <f t="shared" si="933"/>
        <v>b</v>
      </c>
      <c r="B1128" s="1" t="s">
        <v>1</v>
      </c>
      <c r="C1128" s="7" t="s">
        <v>8</v>
      </c>
      <c r="D1128" s="16">
        <v>0</v>
      </c>
      <c r="E1128" s="16">
        <v>0</v>
      </c>
      <c r="F1128" s="22">
        <f t="shared" si="947"/>
        <v>0</v>
      </c>
      <c r="G1128" s="22"/>
      <c r="H1128" s="22"/>
      <c r="I1128" s="21"/>
      <c r="J1128" s="22"/>
      <c r="K1128" s="22">
        <f t="shared" si="928"/>
        <v>0</v>
      </c>
      <c r="L1128" s="22"/>
      <c r="M1128" s="22"/>
      <c r="N1128" s="21"/>
      <c r="O1128" s="22"/>
      <c r="Q1128" s="5" t="s">
        <v>163</v>
      </c>
      <c r="R1128" s="33">
        <f t="shared" si="950"/>
        <v>0</v>
      </c>
      <c r="S1128" s="36">
        <f t="shared" si="934"/>
        <v>0</v>
      </c>
    </row>
    <row r="1129" spans="1:19" ht="19.5" hidden="1" thickTop="1" thickBot="1" x14ac:dyDescent="0.3">
      <c r="A1129" s="3" t="str">
        <f t="shared" si="933"/>
        <v>b</v>
      </c>
      <c r="B1129" s="1" t="s">
        <v>1</v>
      </c>
      <c r="C1129" s="7" t="s">
        <v>9</v>
      </c>
      <c r="D1129" s="16">
        <v>0</v>
      </c>
      <c r="E1129" s="16">
        <v>0</v>
      </c>
      <c r="F1129" s="22">
        <f t="shared" si="947"/>
        <v>0</v>
      </c>
      <c r="G1129" s="22"/>
      <c r="H1129" s="22"/>
      <c r="I1129" s="21"/>
      <c r="J1129" s="22"/>
      <c r="K1129" s="22">
        <f t="shared" si="928"/>
        <v>0</v>
      </c>
      <c r="L1129" s="22"/>
      <c r="M1129" s="22"/>
      <c r="N1129" s="21"/>
      <c r="O1129" s="22"/>
      <c r="Q1129" s="5" t="s">
        <v>163</v>
      </c>
      <c r="R1129" s="33">
        <f t="shared" si="950"/>
        <v>0</v>
      </c>
      <c r="S1129" s="36">
        <f t="shared" si="934"/>
        <v>0</v>
      </c>
    </row>
    <row r="1130" spans="1:19" ht="19.5" hidden="1" thickTop="1" thickBot="1" x14ac:dyDescent="0.3">
      <c r="A1130" s="3" t="str">
        <f t="shared" si="933"/>
        <v>b</v>
      </c>
      <c r="B1130" s="1" t="s">
        <v>1</v>
      </c>
      <c r="C1130" s="7" t="s">
        <v>10</v>
      </c>
      <c r="D1130" s="16">
        <v>0</v>
      </c>
      <c r="E1130" s="16">
        <v>0</v>
      </c>
      <c r="F1130" s="22">
        <f t="shared" si="947"/>
        <v>0</v>
      </c>
      <c r="G1130" s="22"/>
      <c r="H1130" s="22"/>
      <c r="I1130" s="21"/>
      <c r="J1130" s="22"/>
      <c r="K1130" s="22">
        <f t="shared" si="928"/>
        <v>0</v>
      </c>
      <c r="L1130" s="22"/>
      <c r="M1130" s="22"/>
      <c r="N1130" s="21"/>
      <c r="O1130" s="22"/>
      <c r="Q1130" s="5" t="s">
        <v>163</v>
      </c>
      <c r="R1130" s="33">
        <f t="shared" si="950"/>
        <v>0</v>
      </c>
      <c r="S1130" s="36">
        <f t="shared" si="934"/>
        <v>0</v>
      </c>
    </row>
    <row r="1131" spans="1:19" ht="19.5" hidden="1" thickTop="1" thickBot="1" x14ac:dyDescent="0.3">
      <c r="A1131" s="3" t="str">
        <f t="shared" si="933"/>
        <v>b</v>
      </c>
      <c r="B1131" s="1" t="s">
        <v>1</v>
      </c>
      <c r="C1131" s="7" t="s">
        <v>11</v>
      </c>
      <c r="D1131" s="16">
        <v>0</v>
      </c>
      <c r="E1131" s="16">
        <v>0</v>
      </c>
      <c r="F1131" s="22">
        <f t="shared" si="947"/>
        <v>0</v>
      </c>
      <c r="G1131" s="22"/>
      <c r="H1131" s="22"/>
      <c r="I1131" s="21"/>
      <c r="J1131" s="22"/>
      <c r="K1131" s="22">
        <f t="shared" si="928"/>
        <v>0</v>
      </c>
      <c r="L1131" s="22"/>
      <c r="M1131" s="22"/>
      <c r="N1131" s="21"/>
      <c r="O1131" s="22"/>
      <c r="Q1131" s="5" t="s">
        <v>163</v>
      </c>
      <c r="R1131" s="33">
        <f t="shared" si="950"/>
        <v>0</v>
      </c>
      <c r="S1131" s="36">
        <f t="shared" si="934"/>
        <v>0</v>
      </c>
    </row>
    <row r="1132" spans="1:19" ht="19.5" hidden="1" thickTop="1" thickBot="1" x14ac:dyDescent="0.3">
      <c r="A1132" s="3" t="str">
        <f t="shared" si="933"/>
        <v>b</v>
      </c>
      <c r="B1132" s="1" t="s">
        <v>1</v>
      </c>
      <c r="C1132" s="7" t="s">
        <v>12</v>
      </c>
      <c r="D1132" s="16">
        <v>0</v>
      </c>
      <c r="E1132" s="16">
        <v>0</v>
      </c>
      <c r="F1132" s="22">
        <f t="shared" si="947"/>
        <v>0</v>
      </c>
      <c r="G1132" s="22"/>
      <c r="H1132" s="22"/>
      <c r="I1132" s="21"/>
      <c r="J1132" s="22"/>
      <c r="K1132" s="22">
        <f t="shared" si="928"/>
        <v>0</v>
      </c>
      <c r="L1132" s="22"/>
      <c r="M1132" s="22"/>
      <c r="N1132" s="21"/>
      <c r="O1132" s="22"/>
      <c r="Q1132" s="5" t="s">
        <v>163</v>
      </c>
      <c r="R1132" s="33">
        <f t="shared" si="950"/>
        <v>0</v>
      </c>
      <c r="S1132" s="36">
        <f t="shared" si="934"/>
        <v>0</v>
      </c>
    </row>
    <row r="1133" spans="1:19" ht="15.75" thickTop="1" x14ac:dyDescent="0.25"/>
  </sheetData>
  <autoFilter ref="A3:Q1132">
    <filterColumn colId="0">
      <filters>
        <filter val="a"/>
      </filters>
    </filterColumn>
  </autoFilter>
  <mergeCells count="6">
    <mergeCell ref="K2:O2"/>
    <mergeCell ref="F2:J2"/>
    <mergeCell ref="D2:D3"/>
    <mergeCell ref="E2:E3"/>
    <mergeCell ref="B2:B3"/>
    <mergeCell ref="C2:C3"/>
  </mergeCells>
  <pageMargins left="0.15748031496063" right="0.15748031496063" top="0.39370078740157499" bottom="0.39370078740157499" header="0.39370078740157499" footer="0.39370078740157499"/>
  <pageSetup scale="63" fitToHeight="1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12" sqref="F12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42" customHeight="1" x14ac:dyDescent="0.25">
      <c r="A2" s="12"/>
      <c r="B2" s="58" t="s">
        <v>17</v>
      </c>
      <c r="C2" s="60" t="s">
        <v>0</v>
      </c>
      <c r="D2" s="54" t="s">
        <v>228</v>
      </c>
      <c r="E2" s="55" t="s">
        <v>174</v>
      </c>
      <c r="F2" s="56"/>
      <c r="G2" s="56"/>
      <c r="H2" s="56"/>
      <c r="I2" s="57"/>
      <c r="J2" s="11"/>
    </row>
    <row r="3" spans="1:10" ht="30.75" customHeight="1" x14ac:dyDescent="0.25">
      <c r="A3" s="12"/>
      <c r="B3" s="59"/>
      <c r="C3" s="61"/>
      <c r="D3" s="54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30</v>
      </c>
      <c r="C4" s="2" t="s">
        <v>31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588000</v>
      </c>
      <c r="E5" s="31">
        <f>E6+E7+E8+E9+E10</f>
        <v>588000</v>
      </c>
      <c r="F5" s="31">
        <f t="shared" ref="F5:I5" si="0">F6+F7+F8+F9+F10</f>
        <v>139400</v>
      </c>
      <c r="G5" s="31">
        <f t="shared" si="0"/>
        <v>144600</v>
      </c>
      <c r="H5" s="31">
        <f t="shared" si="0"/>
        <v>149400</v>
      </c>
      <c r="I5" s="31">
        <f t="shared" si="0"/>
        <v>154600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588000</v>
      </c>
      <c r="E6" s="31">
        <f>F6+G6+H6+I6</f>
        <v>588000</v>
      </c>
      <c r="F6" s="30">
        <v>139400</v>
      </c>
      <c r="G6" s="30">
        <v>144600</v>
      </c>
      <c r="H6" s="30">
        <v>149400</v>
      </c>
      <c r="I6" s="30">
        <v>154600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527000</v>
      </c>
      <c r="E11" s="31">
        <f>E12+E20+E21+E22</f>
        <v>527000</v>
      </c>
      <c r="F11" s="31">
        <f t="shared" ref="F11:I11" si="4">F12+F20+F21+F22</f>
        <v>114000</v>
      </c>
      <c r="G11" s="31">
        <f t="shared" si="4"/>
        <v>147500</v>
      </c>
      <c r="H11" s="31">
        <f t="shared" si="4"/>
        <v>151500</v>
      </c>
      <c r="I11" s="31">
        <f t="shared" si="4"/>
        <v>114000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521000</v>
      </c>
      <c r="E12" s="31">
        <f>E13+E14+E15+E16+E17+E18+E19</f>
        <v>521000</v>
      </c>
      <c r="F12" s="30">
        <f t="shared" ref="F12:I12" si="5">F13+F14+F15+F16+F17+F18+F19</f>
        <v>114000</v>
      </c>
      <c r="G12" s="30">
        <f t="shared" si="5"/>
        <v>147500</v>
      </c>
      <c r="H12" s="30">
        <f t="shared" si="5"/>
        <v>145500</v>
      </c>
      <c r="I12" s="30">
        <f t="shared" si="5"/>
        <v>114000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230000</v>
      </c>
      <c r="E13" s="31">
        <f>F13+G13+H13+I13</f>
        <v>230000</v>
      </c>
      <c r="F13" s="30">
        <v>57500</v>
      </c>
      <c r="G13" s="30">
        <v>57500</v>
      </c>
      <c r="H13" s="30">
        <v>57500</v>
      </c>
      <c r="I13" s="30">
        <v>57500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280000</v>
      </c>
      <c r="E14" s="31">
        <f t="shared" ref="E14:E23" si="6">F14+G14+H14+I14</f>
        <v>280000</v>
      </c>
      <c r="F14" s="30">
        <v>55000</v>
      </c>
      <c r="G14" s="30">
        <v>85000</v>
      </c>
      <c r="H14" s="30">
        <v>85000</v>
      </c>
      <c r="I14" s="30">
        <v>55000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thickTop="1" thickBot="1" x14ac:dyDescent="0.3">
      <c r="A17" s="3" t="str">
        <f t="shared" si="2"/>
        <v>a</v>
      </c>
      <c r="B17" s="1" t="s">
        <v>1</v>
      </c>
      <c r="C17" s="28" t="s">
        <v>7</v>
      </c>
      <c r="D17" s="15">
        <v>1000</v>
      </c>
      <c r="E17" s="31">
        <f t="shared" si="6"/>
        <v>1000</v>
      </c>
      <c r="F17" s="30"/>
      <c r="G17" s="30">
        <v>1000</v>
      </c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1500</v>
      </c>
      <c r="G19" s="30">
        <v>4000</v>
      </c>
      <c r="H19" s="30">
        <v>3000</v>
      </c>
      <c r="I19" s="30">
        <v>1500</v>
      </c>
      <c r="J19" s="11">
        <f t="shared" si="1"/>
        <v>0</v>
      </c>
    </row>
    <row r="20" spans="1:10" ht="19.5" thickTop="1" thickBot="1" x14ac:dyDescent="0.3">
      <c r="A20" s="3" t="str">
        <f t="shared" si="2"/>
        <v>a</v>
      </c>
      <c r="B20" s="1" t="s">
        <v>1</v>
      </c>
      <c r="C20" s="27" t="s">
        <v>10</v>
      </c>
      <c r="D20" s="15">
        <v>6000</v>
      </c>
      <c r="E20" s="31">
        <f t="shared" si="6"/>
        <v>6000</v>
      </c>
      <c r="F20" s="30"/>
      <c r="G20" s="30"/>
      <c r="H20" s="30">
        <v>6000</v>
      </c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61000</v>
      </c>
      <c r="E23" s="31">
        <f t="shared" si="6"/>
        <v>61000</v>
      </c>
      <c r="F23" s="30">
        <f>F5-F11</f>
        <v>25400</v>
      </c>
      <c r="G23" s="30">
        <f>G5-G11</f>
        <v>-2900</v>
      </c>
      <c r="H23" s="30">
        <f>H5-H11</f>
        <v>-2100</v>
      </c>
      <c r="I23" s="30">
        <f>I5-I11</f>
        <v>40600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520000</v>
      </c>
      <c r="E24" s="31">
        <v>520000</v>
      </c>
      <c r="F24" s="30">
        <v>520000</v>
      </c>
      <c r="G24" s="30">
        <f>F25</f>
        <v>545400</v>
      </c>
      <c r="H24" s="30">
        <f>G25</f>
        <v>542500</v>
      </c>
      <c r="I24" s="30">
        <f>H25</f>
        <v>540400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581000</v>
      </c>
      <c r="E25" s="31">
        <f>E24+E5-E11</f>
        <v>581000</v>
      </c>
      <c r="F25" s="30">
        <f t="shared" ref="F25:I25" si="7">F24+F5-F11</f>
        <v>545400</v>
      </c>
      <c r="G25" s="30">
        <f t="shared" si="7"/>
        <v>542500</v>
      </c>
      <c r="H25" s="30">
        <f t="shared" si="7"/>
        <v>540400</v>
      </c>
      <c r="I25" s="30">
        <f t="shared" si="7"/>
        <v>581000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2.25" customHeight="1" x14ac:dyDescent="0.25">
      <c r="A2" s="12"/>
      <c r="B2" s="58" t="s">
        <v>17</v>
      </c>
      <c r="C2" s="60" t="s">
        <v>0</v>
      </c>
      <c r="D2" s="54" t="s">
        <v>228</v>
      </c>
      <c r="E2" s="55" t="s">
        <v>174</v>
      </c>
      <c r="F2" s="56"/>
      <c r="G2" s="56"/>
      <c r="H2" s="56"/>
      <c r="I2" s="57"/>
      <c r="J2" s="11"/>
    </row>
    <row r="3" spans="1:10" ht="30.75" customHeight="1" x14ac:dyDescent="0.25">
      <c r="A3" s="12"/>
      <c r="B3" s="59"/>
      <c r="C3" s="61"/>
      <c r="D3" s="54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32</v>
      </c>
      <c r="C4" s="2" t="s">
        <v>227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8600</v>
      </c>
      <c r="E5" s="31">
        <f>E6+E7+E8+E9+E10</f>
        <v>8600</v>
      </c>
      <c r="F5" s="31">
        <f t="shared" ref="F5:I5" si="0">F6+F7+F8+F9+F10</f>
        <v>2100</v>
      </c>
      <c r="G5" s="31">
        <f t="shared" si="0"/>
        <v>2200</v>
      </c>
      <c r="H5" s="31">
        <f t="shared" si="0"/>
        <v>2100</v>
      </c>
      <c r="I5" s="31">
        <f t="shared" si="0"/>
        <v>2200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8600</v>
      </c>
      <c r="E6" s="31">
        <f>F6+G6+H6+I6</f>
        <v>8600</v>
      </c>
      <c r="F6" s="30">
        <v>2100</v>
      </c>
      <c r="G6" s="30">
        <v>2200</v>
      </c>
      <c r="H6" s="30">
        <v>2100</v>
      </c>
      <c r="I6" s="30">
        <v>2200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7000</v>
      </c>
      <c r="E11" s="31">
        <f>E12+E20+E21+E22</f>
        <v>7000</v>
      </c>
      <c r="F11" s="31">
        <f t="shared" ref="F11:I11" si="4">F12+F20+F21+F22</f>
        <v>2400</v>
      </c>
      <c r="G11" s="31">
        <f t="shared" si="4"/>
        <v>2300</v>
      </c>
      <c r="H11" s="31">
        <f t="shared" si="4"/>
        <v>1200</v>
      </c>
      <c r="I11" s="31">
        <f t="shared" si="4"/>
        <v>1100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7000</v>
      </c>
      <c r="E12" s="31">
        <f>E13+E14+E15+E16+E17+E18+E19</f>
        <v>7000</v>
      </c>
      <c r="F12" s="30">
        <f t="shared" ref="F12:I12" si="5">F13+F14+F15+F16+F17+F18+F19</f>
        <v>2400</v>
      </c>
      <c r="G12" s="30">
        <f t="shared" si="5"/>
        <v>2300</v>
      </c>
      <c r="H12" s="30">
        <f t="shared" si="5"/>
        <v>1200</v>
      </c>
      <c r="I12" s="30">
        <f t="shared" si="5"/>
        <v>1100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7000</v>
      </c>
      <c r="E14" s="31">
        <f t="shared" ref="E14:E23" si="6">F14+G14+H14+I14</f>
        <v>7000</v>
      </c>
      <c r="F14" s="30">
        <f>800*3</f>
        <v>2400</v>
      </c>
      <c r="G14" s="30">
        <v>2300</v>
      </c>
      <c r="H14" s="30">
        <v>1200</v>
      </c>
      <c r="I14" s="30">
        <f>2400-1300</f>
        <v>1100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1600</v>
      </c>
      <c r="E23" s="31">
        <f t="shared" si="6"/>
        <v>1600</v>
      </c>
      <c r="F23" s="30">
        <f>F5-F11</f>
        <v>-300</v>
      </c>
      <c r="G23" s="30">
        <f>G5-G11</f>
        <v>-100</v>
      </c>
      <c r="H23" s="30">
        <f>H5-H11</f>
        <v>900</v>
      </c>
      <c r="I23" s="30">
        <f>I5-I11</f>
        <v>1100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81742</v>
      </c>
      <c r="E24" s="31">
        <v>81742</v>
      </c>
      <c r="F24" s="30">
        <v>81742</v>
      </c>
      <c r="G24" s="30">
        <f>F25</f>
        <v>81442</v>
      </c>
      <c r="H24" s="30">
        <f>G25</f>
        <v>81342</v>
      </c>
      <c r="I24" s="30">
        <f>H25</f>
        <v>82242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83342</v>
      </c>
      <c r="E25" s="31">
        <f>E24+E5-E11</f>
        <v>83342</v>
      </c>
      <c r="F25" s="30">
        <f t="shared" ref="F25:I25" si="7">F24+F5-F11</f>
        <v>81442</v>
      </c>
      <c r="G25" s="30">
        <f t="shared" si="7"/>
        <v>81342</v>
      </c>
      <c r="H25" s="30">
        <f t="shared" si="7"/>
        <v>82242</v>
      </c>
      <c r="I25" s="30">
        <f t="shared" si="7"/>
        <v>83342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ColWidth="8.85546875" defaultRowHeight="15" x14ac:dyDescent="0.25"/>
  <cols>
    <col min="1" max="1" width="4.14062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9.75" customHeight="1" x14ac:dyDescent="0.25">
      <c r="A2" s="12"/>
      <c r="B2" s="58" t="s">
        <v>17</v>
      </c>
      <c r="C2" s="60" t="s">
        <v>0</v>
      </c>
      <c r="D2" s="54" t="s">
        <v>228</v>
      </c>
      <c r="E2" s="55" t="s">
        <v>174</v>
      </c>
      <c r="F2" s="56"/>
      <c r="G2" s="56"/>
      <c r="H2" s="56"/>
      <c r="I2" s="57"/>
      <c r="J2" s="11"/>
    </row>
    <row r="3" spans="1:10" ht="30.75" customHeight="1" x14ac:dyDescent="0.25">
      <c r="A3" s="12"/>
      <c r="B3" s="59"/>
      <c r="C3" s="61"/>
      <c r="D3" s="54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56</v>
      </c>
      <c r="C4" s="2" t="s">
        <v>57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14000</v>
      </c>
      <c r="E5" s="31">
        <f>E6+E7+E8+E9+E10</f>
        <v>14000</v>
      </c>
      <c r="F5" s="31">
        <f t="shared" ref="F5:I5" si="0">F6+F7+F8+F9+F10</f>
        <v>3500</v>
      </c>
      <c r="G5" s="31">
        <f t="shared" si="0"/>
        <v>3500</v>
      </c>
      <c r="H5" s="31">
        <f t="shared" si="0"/>
        <v>3500</v>
      </c>
      <c r="I5" s="31">
        <f t="shared" si="0"/>
        <v>3500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14000</v>
      </c>
      <c r="E6" s="31">
        <f>F6+G6+H6+I6</f>
        <v>14000</v>
      </c>
      <c r="F6" s="30">
        <v>3500</v>
      </c>
      <c r="G6" s="30">
        <v>3500</v>
      </c>
      <c r="H6" s="30">
        <v>3500</v>
      </c>
      <c r="I6" s="30">
        <v>3500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38000</v>
      </c>
      <c r="E11" s="31">
        <f>E12+E20+E21+E22</f>
        <v>38000</v>
      </c>
      <c r="F11" s="31">
        <f t="shared" ref="F11:I11" si="4">F12+F20+F21+F22</f>
        <v>10000</v>
      </c>
      <c r="G11" s="31">
        <f t="shared" si="4"/>
        <v>9500</v>
      </c>
      <c r="H11" s="31">
        <f t="shared" si="4"/>
        <v>9500</v>
      </c>
      <c r="I11" s="31">
        <f t="shared" si="4"/>
        <v>9000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38000</v>
      </c>
      <c r="E12" s="31">
        <f>E13+E14+E15+E16+E17+E18+E19</f>
        <v>38000</v>
      </c>
      <c r="F12" s="30">
        <f t="shared" ref="F12:I12" si="5">F13+F14+F15+F16+F17+F18+F19</f>
        <v>10000</v>
      </c>
      <c r="G12" s="30">
        <f t="shared" si="5"/>
        <v>9500</v>
      </c>
      <c r="H12" s="30">
        <f t="shared" si="5"/>
        <v>9500</v>
      </c>
      <c r="I12" s="30">
        <f t="shared" si="5"/>
        <v>9000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</v>
      </c>
      <c r="E14" s="31">
        <f t="shared" ref="E14:E23" si="6">F14+G14+H14+I14</f>
        <v>28000</v>
      </c>
      <c r="F14" s="30">
        <v>7000</v>
      </c>
      <c r="G14" s="30">
        <v>7000</v>
      </c>
      <c r="H14" s="30">
        <v>7000</v>
      </c>
      <c r="I14" s="30">
        <v>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0"/>
      <c r="G17" s="30"/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3000</v>
      </c>
      <c r="G19" s="30">
        <v>2500</v>
      </c>
      <c r="H19" s="30">
        <v>2500</v>
      </c>
      <c r="I19" s="30">
        <v>2000</v>
      </c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-24000</v>
      </c>
      <c r="E23" s="31">
        <f t="shared" si="6"/>
        <v>-24000</v>
      </c>
      <c r="F23" s="30">
        <f>F5-F11</f>
        <v>-6500</v>
      </c>
      <c r="G23" s="30">
        <f>G5-G11</f>
        <v>-6000</v>
      </c>
      <c r="H23" s="30">
        <f>H5-H11</f>
        <v>-6000</v>
      </c>
      <c r="I23" s="30">
        <f>I5-I11</f>
        <v>-5500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22249</v>
      </c>
      <c r="E24" s="31">
        <v>22249</v>
      </c>
      <c r="F24" s="30">
        <v>22249</v>
      </c>
      <c r="G24" s="30">
        <f>F25</f>
        <v>15749</v>
      </c>
      <c r="H24" s="30">
        <f>G25</f>
        <v>9749</v>
      </c>
      <c r="I24" s="30">
        <f>H25</f>
        <v>3749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-1751</v>
      </c>
      <c r="E25" s="31">
        <f t="shared" ref="E25:I25" si="7">E24+E5-E11</f>
        <v>-1751</v>
      </c>
      <c r="F25" s="30">
        <f t="shared" si="7"/>
        <v>15749</v>
      </c>
      <c r="G25" s="30">
        <f t="shared" si="7"/>
        <v>9749</v>
      </c>
      <c r="H25" s="30">
        <f t="shared" si="7"/>
        <v>3749</v>
      </c>
      <c r="I25" s="30">
        <f t="shared" si="7"/>
        <v>-1751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B2:B3"/>
    <mergeCell ref="C2:C3"/>
    <mergeCell ref="D2:D3"/>
    <mergeCell ref="E2:I2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11" sqref="D11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7.5" customHeight="1" x14ac:dyDescent="0.25">
      <c r="A2" s="12"/>
      <c r="B2" s="58" t="s">
        <v>17</v>
      </c>
      <c r="C2" s="60" t="s">
        <v>0</v>
      </c>
      <c r="D2" s="54" t="s">
        <v>228</v>
      </c>
      <c r="E2" s="55" t="s">
        <v>174</v>
      </c>
      <c r="F2" s="56"/>
      <c r="G2" s="56"/>
      <c r="H2" s="56"/>
      <c r="I2" s="57"/>
      <c r="J2" s="11"/>
    </row>
    <row r="3" spans="1:10" ht="30.75" customHeight="1" x14ac:dyDescent="0.25">
      <c r="A3" s="12"/>
      <c r="B3" s="59"/>
      <c r="C3" s="61"/>
      <c r="D3" s="54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58</v>
      </c>
      <c r="C4" s="2" t="s">
        <v>62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328000</v>
      </c>
      <c r="E5" s="31">
        <f>E6+E7+E8+E9+E10</f>
        <v>328000</v>
      </c>
      <c r="F5" s="31">
        <f t="shared" ref="F5:I5" si="0">F6+F7+F8+F9+F10</f>
        <v>82000</v>
      </c>
      <c r="G5" s="31">
        <f t="shared" si="0"/>
        <v>82000</v>
      </c>
      <c r="H5" s="31">
        <f t="shared" si="0"/>
        <v>82000</v>
      </c>
      <c r="I5" s="31">
        <f t="shared" si="0"/>
        <v>82000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328000</v>
      </c>
      <c r="E6" s="31">
        <f>F6+G6+H6+I6</f>
        <v>328000</v>
      </c>
      <c r="F6" s="30">
        <v>82000</v>
      </c>
      <c r="G6" s="30">
        <v>82000</v>
      </c>
      <c r="H6" s="30">
        <v>82000</v>
      </c>
      <c r="I6" s="30">
        <v>82000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328000</v>
      </c>
      <c r="E11" s="31">
        <f>E12+E20+E21+E22</f>
        <v>328000</v>
      </c>
      <c r="F11" s="31">
        <f t="shared" ref="F11:I11" si="4">F12+F20+F21+F22</f>
        <v>82000</v>
      </c>
      <c r="G11" s="31">
        <f t="shared" si="4"/>
        <v>82000</v>
      </c>
      <c r="H11" s="31">
        <f t="shared" si="4"/>
        <v>82000</v>
      </c>
      <c r="I11" s="31">
        <f t="shared" si="4"/>
        <v>82000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328000</v>
      </c>
      <c r="E12" s="31">
        <f>E13+E14+E15+E16+E17+E18+E19</f>
        <v>328000</v>
      </c>
      <c r="F12" s="30">
        <f t="shared" ref="F12:I12" si="5">F13+F14+F15+F16+F17+F18+F19</f>
        <v>82000</v>
      </c>
      <c r="G12" s="30">
        <f t="shared" si="5"/>
        <v>82000</v>
      </c>
      <c r="H12" s="30">
        <f t="shared" si="5"/>
        <v>82000</v>
      </c>
      <c r="I12" s="30">
        <f t="shared" si="5"/>
        <v>82000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220000</v>
      </c>
      <c r="E13" s="31">
        <f>F13+G13+H13+I13</f>
        <v>220000</v>
      </c>
      <c r="F13" s="30">
        <v>55000</v>
      </c>
      <c r="G13" s="30">
        <v>55000</v>
      </c>
      <c r="H13" s="30">
        <v>55000</v>
      </c>
      <c r="I13" s="30">
        <v>55000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108000</v>
      </c>
      <c r="E14" s="31">
        <f t="shared" ref="E14:E23" si="6">F14+G14+H14+I14</f>
        <v>108000</v>
      </c>
      <c r="F14" s="30">
        <v>27000</v>
      </c>
      <c r="G14" s="30">
        <v>27000</v>
      </c>
      <c r="H14" s="30">
        <v>27000</v>
      </c>
      <c r="I14" s="30">
        <v>27000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b</v>
      </c>
      <c r="B23" s="1"/>
      <c r="C23" s="26" t="s">
        <v>182</v>
      </c>
      <c r="D23" s="15">
        <f>D5-D11</f>
        <v>0</v>
      </c>
      <c r="E23" s="31">
        <f t="shared" si="6"/>
        <v>0</v>
      </c>
      <c r="F23" s="30">
        <f>F5-F11</f>
        <v>0</v>
      </c>
      <c r="G23" s="30">
        <f>G5-G11</f>
        <v>0</v>
      </c>
      <c r="H23" s="30">
        <f>H5-H11</f>
        <v>0</v>
      </c>
      <c r="I23" s="30">
        <f>I5-I11</f>
        <v>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200000</v>
      </c>
      <c r="E24" s="31">
        <v>200000</v>
      </c>
      <c r="F24" s="30">
        <v>200000</v>
      </c>
      <c r="G24" s="30">
        <f>F25</f>
        <v>200000</v>
      </c>
      <c r="H24" s="30">
        <f>G25</f>
        <v>200000</v>
      </c>
      <c r="I24" s="30">
        <f>H25</f>
        <v>200000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200000</v>
      </c>
      <c r="E25" s="31">
        <f t="shared" ref="E25:I25" si="7">E24+E5-E11</f>
        <v>200000</v>
      </c>
      <c r="F25" s="30">
        <f t="shared" si="7"/>
        <v>200000</v>
      </c>
      <c r="G25" s="30">
        <f t="shared" si="7"/>
        <v>200000</v>
      </c>
      <c r="H25" s="30">
        <f t="shared" si="7"/>
        <v>200000</v>
      </c>
      <c r="I25" s="30">
        <f t="shared" si="7"/>
        <v>200000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სახელმწიფო (2)</vt:lpstr>
      <vt:lpstr>სახელმწიფო</vt:lpstr>
      <vt:lpstr>საყვარელიძე</vt:lpstr>
      <vt:lpstr>სააგენტო</vt:lpstr>
      <vt:lpstr>ტრეფიკინგი</vt:lpstr>
      <vt:lpstr>სასწრაფო</vt:lpstr>
      <vt:lpstr>სააგენტო!Print_Area</vt:lpstr>
      <vt:lpstr>სასწრაფო!Print_Area</vt:lpstr>
      <vt:lpstr>საყვარელიძე!Print_Area</vt:lpstr>
      <vt:lpstr>სახელმწიფო!Print_Area</vt:lpstr>
      <vt:lpstr>'სახელმწიფო (2)'!Print_Area</vt:lpstr>
      <vt:lpstr>ტრეფიკინგი!Print_Area</vt:lpstr>
      <vt:lpstr>სააგენტო!Print_Titles</vt:lpstr>
      <vt:lpstr>სასწრაფო!Print_Titles</vt:lpstr>
      <vt:lpstr>საყვარელიძე!Print_Titles</vt:lpstr>
      <vt:lpstr>სახელმწიფო!Print_Titles</vt:lpstr>
      <vt:lpstr>'სახელმწიფო (2)'!Print_Titles</vt:lpstr>
      <vt:lpstr>ტრეფიკინგი!Print_Titles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2015-12-18T09:06:34Z</cp:lastPrinted>
  <dcterms:created xsi:type="dcterms:W3CDTF">2014-12-11T17:18:45Z</dcterms:created>
  <dcterms:modified xsi:type="dcterms:W3CDTF">2015-12-29T15:10:21Z</dcterms:modified>
</cp:coreProperties>
</file>